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updateLinks="never"/>
  <mc:AlternateContent xmlns:mc="http://schemas.openxmlformats.org/markup-compatibility/2006">
    <mc:Choice Requires="x15">
      <x15ac:absPath xmlns:x15ac="http://schemas.microsoft.com/office/spreadsheetml/2010/11/ac" url="\\192.168.0.8\社長支援室\メルマガ曜日別コンテンツ保管庫\金曜zip\yosankaikei_enshu004\"/>
    </mc:Choice>
  </mc:AlternateContent>
  <xr:revisionPtr revIDLastSave="0" documentId="13_ncr:1_{F6F07B1E-7F5E-4507-BF41-A58E5B2375DF}" xr6:coauthVersionLast="47" xr6:coauthVersionMax="47" xr10:uidLastSave="{00000000-0000-0000-0000-000000000000}"/>
  <bookViews>
    <workbookView xWindow="-120" yWindow="-16320" windowWidth="29040" windowHeight="15840" tabRatio="860" activeTab="2" xr2:uid="{00000000-000D-0000-FFFF-FFFF00000000}"/>
  </bookViews>
  <sheets>
    <sheet name="演習の趣旨と利用方法" sheetId="11" r:id="rId1"/>
    <sheet name="A_EXCEL予算実務→" sheetId="15" r:id="rId2"/>
    <sheet name="A①_入力" sheetId="6" r:id="rId3"/>
    <sheet name="A②_出力" sheetId="12" r:id="rId4"/>
    <sheet name="B_予算会計システム→" sheetId="16" r:id="rId5"/>
    <sheet name="Ｂ①マスタ登録" sheetId="18" r:id="rId6"/>
    <sheet name="B①’期首BS等残高取込" sheetId="20" r:id="rId7"/>
    <sheet name="B①”期首債権債務の決済予定" sheetId="21" r:id="rId8"/>
    <sheet name="B②入力画面" sheetId="17" r:id="rId9"/>
    <sheet name="B③_予算仕訳" sheetId="19" r:id="rId10"/>
  </sheets>
  <externalReferences>
    <externalReference r:id="rId11"/>
  </externalReferences>
  <definedNames>
    <definedName name="_xlnm.Print_Area" localSheetId="2">A①_入力!$B$1:$T$90</definedName>
    <definedName name="_xlnm.Print_Area" localSheetId="3">A②_出力!$B$1:$T$165</definedName>
    <definedName name="_xlnm.Print_Area" localSheetId="6">'B①’’期首BS等残高取込'!$B$1:$X$62</definedName>
    <definedName name="_xlnm.Print_Area" localSheetId="7">'B①”期首債権債務の決済予定'!$B$1:$U$48</definedName>
    <definedName name="_xlnm.Print_Area" localSheetId="5">Ｂ①マスタ登録!$B$2:$T$97</definedName>
    <definedName name="_xlnm.Print_Area" localSheetId="8">B②入力画面!$B$1:$T$53</definedName>
    <definedName name="_xlnm.Print_Area" localSheetId="9">B③_予算仕訳!$B$1:$T$99</definedName>
    <definedName name="_xlnm.Print_Area" localSheetId="0">演習の趣旨と利用方法!$B$1:$N$11</definedName>
    <definedName name="_xlnm.Print_Titles" localSheetId="2">A①_入力!$1:$3</definedName>
    <definedName name="_xlnm.Print_Titles" localSheetId="3">A②_出力!$1:$3</definedName>
    <definedName name="_xlnm.Print_Titles" localSheetId="5">Ｂ①マスタ登録!$1:$3</definedName>
    <definedName name="_xlnm.Print_Titles" localSheetId="8">B②入力画面!$1:$3</definedName>
    <definedName name="_xlnm.Print_Titles" localSheetId="9">B③_予算仕訳!$1:$4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44" i="19" l="1"/>
  <c r="C28" i="19"/>
  <c r="E64" i="19"/>
  <c r="C64" i="19"/>
  <c r="C51" i="19"/>
  <c r="C53" i="19" s="1"/>
  <c r="C36" i="19"/>
  <c r="C38" i="19" s="1"/>
  <c r="F8" i="19"/>
  <c r="L2" i="19"/>
  <c r="I2" i="19"/>
  <c r="V99" i="19"/>
  <c r="K99" i="19"/>
  <c r="K97" i="19"/>
  <c r="K95" i="19"/>
  <c r="K93" i="19"/>
  <c r="K91" i="19"/>
  <c r="C91" i="19"/>
  <c r="C93" i="19" s="1"/>
  <c r="K89" i="19"/>
  <c r="K87" i="19"/>
  <c r="K85" i="19"/>
  <c r="K83" i="19"/>
  <c r="K81" i="19"/>
  <c r="C81" i="19"/>
  <c r="C83" i="19" s="1"/>
  <c r="C85" i="19" s="1"/>
  <c r="C87" i="19" s="1"/>
  <c r="K79" i="19"/>
  <c r="K77" i="19"/>
  <c r="F7" i="21"/>
  <c r="L2" i="21"/>
  <c r="I2" i="21"/>
  <c r="F7" i="20"/>
  <c r="L2" i="20"/>
  <c r="J2" i="20"/>
  <c r="L2" i="17"/>
  <c r="I2" i="17"/>
  <c r="S26" i="17"/>
  <c r="S24" i="17"/>
  <c r="S22" i="17"/>
  <c r="S20" i="17"/>
  <c r="F7" i="17"/>
  <c r="L2" i="18"/>
  <c r="J2" i="18"/>
  <c r="F7" i="18"/>
  <c r="T22" i="17" l="1"/>
  <c r="T26" i="17"/>
  <c r="V68" i="19"/>
  <c r="R142" i="12" l="1"/>
  <c r="Q142" i="12"/>
  <c r="P142" i="12"/>
  <c r="O142" i="12"/>
  <c r="N142" i="12"/>
  <c r="M142" i="12"/>
  <c r="R140" i="12"/>
  <c r="Q140" i="12"/>
  <c r="P140" i="12"/>
  <c r="O140" i="12"/>
  <c r="N140" i="12"/>
  <c r="M140" i="12"/>
  <c r="M114" i="12"/>
  <c r="S114" i="12" s="1"/>
  <c r="T66" i="12"/>
  <c r="S66" i="12"/>
  <c r="S64" i="12"/>
  <c r="R26" i="12"/>
  <c r="R30" i="12" s="1"/>
  <c r="R96" i="12" s="1"/>
  <c r="Q26" i="12"/>
  <c r="Q30" i="12" s="1"/>
  <c r="Q96" i="12" s="1"/>
  <c r="P26" i="12"/>
  <c r="P30" i="12" s="1"/>
  <c r="P96" i="12" s="1"/>
  <c r="O26" i="12"/>
  <c r="O30" i="12" s="1"/>
  <c r="O96" i="12" s="1"/>
  <c r="N26" i="12"/>
  <c r="N30" i="12" s="1"/>
  <c r="N96" i="12" s="1"/>
  <c r="M26" i="12"/>
  <c r="M30" i="12" s="1"/>
  <c r="M96" i="12" s="1"/>
  <c r="R24" i="12"/>
  <c r="R28" i="12" s="1"/>
  <c r="R94" i="12" s="1"/>
  <c r="Q24" i="12"/>
  <c r="Q28" i="12" s="1"/>
  <c r="Q94" i="12" s="1"/>
  <c r="P24" i="12"/>
  <c r="P28" i="12" s="1"/>
  <c r="P94" i="12" s="1"/>
  <c r="O24" i="12"/>
  <c r="O28" i="12" s="1"/>
  <c r="O94" i="12" s="1"/>
  <c r="N24" i="12"/>
  <c r="N28" i="12" s="1"/>
  <c r="N94" i="12" s="1"/>
  <c r="M24" i="12"/>
  <c r="M28" i="12" s="1"/>
  <c r="M69" i="12" s="1"/>
  <c r="R22" i="12"/>
  <c r="Q22" i="12"/>
  <c r="P22" i="12"/>
  <c r="O22" i="12"/>
  <c r="N22" i="12"/>
  <c r="M22" i="12"/>
  <c r="R20" i="12"/>
  <c r="Q20" i="12"/>
  <c r="P20" i="12"/>
  <c r="O20" i="12"/>
  <c r="N20" i="12"/>
  <c r="M20" i="12"/>
  <c r="R18" i="12"/>
  <c r="Q18" i="12"/>
  <c r="P18" i="12"/>
  <c r="O18" i="12"/>
  <c r="N18" i="12"/>
  <c r="M18" i="12"/>
  <c r="R16" i="12"/>
  <c r="Q16" i="12"/>
  <c r="P16" i="12"/>
  <c r="O16" i="12"/>
  <c r="N16" i="12"/>
  <c r="M16" i="12"/>
  <c r="R80" i="6"/>
  <c r="Q80" i="6"/>
  <c r="P80" i="6"/>
  <c r="O80" i="6"/>
  <c r="N80" i="6"/>
  <c r="M80" i="6"/>
  <c r="R78" i="6"/>
  <c r="Q78" i="6"/>
  <c r="P78" i="6"/>
  <c r="O78" i="6"/>
  <c r="N78" i="6"/>
  <c r="M78" i="6"/>
  <c r="T72" i="6"/>
  <c r="S70" i="6"/>
  <c r="T116" i="12" l="1"/>
  <c r="S80" i="6"/>
  <c r="M150" i="12"/>
  <c r="M94" i="12"/>
  <c r="S140" i="12"/>
  <c r="S142" i="12"/>
  <c r="N69" i="12"/>
  <c r="M74" i="12"/>
  <c r="S78" i="6"/>
  <c r="T50" i="6"/>
  <c r="S48" i="6"/>
  <c r="T29" i="6"/>
  <c r="T80" i="6" l="1"/>
  <c r="S150" i="12"/>
  <c r="T152" i="12"/>
  <c r="T142" i="12"/>
  <c r="O69" i="12"/>
  <c r="N74" i="12"/>
  <c r="M35" i="6"/>
  <c r="R33" i="6"/>
  <c r="R54" i="6" s="1"/>
  <c r="Q33" i="6"/>
  <c r="Q54" i="6" s="1"/>
  <c r="P33" i="6"/>
  <c r="P54" i="6" s="1"/>
  <c r="O33" i="6"/>
  <c r="O54" i="6" s="1"/>
  <c r="N33" i="6"/>
  <c r="N54" i="6" s="1"/>
  <c r="M33" i="6"/>
  <c r="M54" i="6" s="1"/>
  <c r="R31" i="6"/>
  <c r="R52" i="6" s="1"/>
  <c r="Q31" i="6"/>
  <c r="Q52" i="6" s="1"/>
  <c r="P31" i="6"/>
  <c r="P52" i="6" s="1"/>
  <c r="O31" i="6"/>
  <c r="O52" i="6" s="1"/>
  <c r="N31" i="6"/>
  <c r="N52" i="6" s="1"/>
  <c r="M31" i="6"/>
  <c r="S27" i="6"/>
  <c r="M74" i="6" l="1"/>
  <c r="M82" i="6" s="1"/>
  <c r="M39" i="12" s="1"/>
  <c r="M135" i="12"/>
  <c r="O74" i="12"/>
  <c r="P69" i="12"/>
  <c r="S54" i="6"/>
  <c r="M52" i="6"/>
  <c r="M60" i="6" s="1"/>
  <c r="N48" i="6" s="1"/>
  <c r="M39" i="6"/>
  <c r="M44" i="12" s="1"/>
  <c r="S33" i="6"/>
  <c r="S31" i="6"/>
  <c r="T33" i="6" s="1"/>
  <c r="S52" i="6" l="1"/>
  <c r="M49" i="12"/>
  <c r="M145" i="12"/>
  <c r="M64" i="6"/>
  <c r="M104" i="12" s="1"/>
  <c r="M54" i="12"/>
  <c r="M59" i="12" s="1"/>
  <c r="M79" i="12" s="1"/>
  <c r="P74" i="12"/>
  <c r="Q69" i="12"/>
  <c r="M43" i="6"/>
  <c r="M99" i="12" s="1"/>
  <c r="N27" i="6"/>
  <c r="T54" i="6"/>
  <c r="N70" i="6"/>
  <c r="N114" i="12" s="1"/>
  <c r="N150" i="12" s="1"/>
  <c r="M86" i="6"/>
  <c r="N60" i="6"/>
  <c r="G7" i="12"/>
  <c r="F7" i="12"/>
  <c r="M2" i="12"/>
  <c r="J2" i="12"/>
  <c r="S21" i="6"/>
  <c r="S22" i="12" s="1"/>
  <c r="S19" i="6"/>
  <c r="S20" i="12" s="1"/>
  <c r="M84" i="12" l="1"/>
  <c r="N64" i="6"/>
  <c r="N104" i="12" s="1"/>
  <c r="N54" i="12"/>
  <c r="N59" i="12" s="1"/>
  <c r="N79" i="12" s="1"/>
  <c r="M155" i="12"/>
  <c r="M160" i="12" s="1"/>
  <c r="M109" i="12"/>
  <c r="Q74" i="12"/>
  <c r="R69" i="12"/>
  <c r="N35" i="6"/>
  <c r="O48" i="6"/>
  <c r="T21" i="6"/>
  <c r="T22" i="12" s="1"/>
  <c r="N74" i="6" l="1"/>
  <c r="N82" i="6" s="1"/>
  <c r="N39" i="12" s="1"/>
  <c r="N135" i="12"/>
  <c r="M119" i="12"/>
  <c r="M124" i="12" s="1"/>
  <c r="R74" i="12"/>
  <c r="M71" i="12"/>
  <c r="S69" i="12"/>
  <c r="N39" i="6"/>
  <c r="N44" i="12" s="1"/>
  <c r="O60" i="6"/>
  <c r="S23" i="6"/>
  <c r="S24" i="12" s="1"/>
  <c r="S25" i="6"/>
  <c r="S26" i="12" s="1"/>
  <c r="O64" i="6" l="1"/>
  <c r="O104" i="12" s="1"/>
  <c r="O54" i="12"/>
  <c r="O59" i="12" s="1"/>
  <c r="O79" i="12" s="1"/>
  <c r="N49" i="12"/>
  <c r="N84" i="12" s="1"/>
  <c r="S30" i="12"/>
  <c r="S96" i="12" s="1"/>
  <c r="S18" i="12"/>
  <c r="N145" i="12"/>
  <c r="S28" i="12"/>
  <c r="S94" i="12" s="1"/>
  <c r="S16" i="12"/>
  <c r="M76" i="12"/>
  <c r="N71" i="12"/>
  <c r="S74" i="12"/>
  <c r="O70" i="6"/>
  <c r="O114" i="12" s="1"/>
  <c r="O150" i="12" s="1"/>
  <c r="N86" i="6"/>
  <c r="O27" i="6"/>
  <c r="N43" i="6"/>
  <c r="N99" i="12" s="1"/>
  <c r="P48" i="6"/>
  <c r="T25" i="6"/>
  <c r="T26" i="12" s="1"/>
  <c r="T18" i="12" l="1"/>
  <c r="T30" i="12"/>
  <c r="T96" i="12" s="1"/>
  <c r="N155" i="12"/>
  <c r="N160" i="12" s="1"/>
  <c r="N109" i="12"/>
  <c r="O71" i="12"/>
  <c r="N76" i="12"/>
  <c r="O35" i="6"/>
  <c r="P60" i="6"/>
  <c r="N119" i="12" l="1"/>
  <c r="N124" i="12" s="1"/>
  <c r="O74" i="6"/>
  <c r="O82" i="6" s="1"/>
  <c r="O39" i="12" s="1"/>
  <c r="O135" i="12"/>
  <c r="P64" i="6"/>
  <c r="P104" i="12" s="1"/>
  <c r="P54" i="12"/>
  <c r="P59" i="12" s="1"/>
  <c r="P79" i="12" s="1"/>
  <c r="O76" i="12"/>
  <c r="P71" i="12"/>
  <c r="O39" i="6"/>
  <c r="O44" i="12" s="1"/>
  <c r="Q48" i="6"/>
  <c r="P70" i="6" l="1"/>
  <c r="P114" i="12" s="1"/>
  <c r="P150" i="12" s="1"/>
  <c r="O86" i="6"/>
  <c r="O145" i="12"/>
  <c r="O49" i="12"/>
  <c r="O84" i="12" s="1"/>
  <c r="Q71" i="12"/>
  <c r="P76" i="12"/>
  <c r="P27" i="6"/>
  <c r="O43" i="6"/>
  <c r="O99" i="12" s="1"/>
  <c r="Q60" i="6"/>
  <c r="O109" i="12" l="1"/>
  <c r="Q64" i="6"/>
  <c r="Q104" i="12" s="1"/>
  <c r="Q54" i="12"/>
  <c r="Q59" i="12" s="1"/>
  <c r="Q79" i="12" s="1"/>
  <c r="O155" i="12"/>
  <c r="O160" i="12" s="1"/>
  <c r="R71" i="12"/>
  <c r="Q76" i="12"/>
  <c r="P35" i="6"/>
  <c r="P39" i="6" s="1"/>
  <c r="P44" i="12" s="1"/>
  <c r="R48" i="6"/>
  <c r="P74" i="6" l="1"/>
  <c r="P82" i="6" s="1"/>
  <c r="P39" i="12" s="1"/>
  <c r="P135" i="12"/>
  <c r="O119" i="12"/>
  <c r="O124" i="12" s="1"/>
  <c r="T71" i="12"/>
  <c r="R76" i="12"/>
  <c r="S71" i="12"/>
  <c r="Q27" i="6"/>
  <c r="P43" i="6"/>
  <c r="P99" i="12" s="1"/>
  <c r="R60" i="6"/>
  <c r="S56" i="6"/>
  <c r="Q70" i="6" l="1"/>
  <c r="Q114" i="12" s="1"/>
  <c r="Q150" i="12" s="1"/>
  <c r="P86" i="6"/>
  <c r="R64" i="6"/>
  <c r="R104" i="12" s="1"/>
  <c r="S104" i="12" s="1"/>
  <c r="R54" i="12"/>
  <c r="P109" i="12"/>
  <c r="P145" i="12"/>
  <c r="P49" i="12"/>
  <c r="P84" i="12" s="1"/>
  <c r="T76" i="12"/>
  <c r="S76" i="12"/>
  <c r="Q35" i="6"/>
  <c r="Q39" i="6" s="1"/>
  <c r="Q44" i="12" s="1"/>
  <c r="S50" i="6"/>
  <c r="S60" i="6"/>
  <c r="S64" i="6" s="1"/>
  <c r="M50" i="6"/>
  <c r="P155" i="12" l="1"/>
  <c r="P160" i="12" s="1"/>
  <c r="P119" i="12"/>
  <c r="P124" i="12" s="1"/>
  <c r="Q74" i="6"/>
  <c r="Q82" i="6" s="1"/>
  <c r="Q39" i="12" s="1"/>
  <c r="Q135" i="12"/>
  <c r="R59" i="12"/>
  <c r="S54" i="12"/>
  <c r="R27" i="6"/>
  <c r="Q43" i="6"/>
  <c r="Q99" i="12" s="1"/>
  <c r="M62" i="6"/>
  <c r="Q49" i="12" l="1"/>
  <c r="Q84" i="12" s="1"/>
  <c r="Q109" i="12"/>
  <c r="Q145" i="12"/>
  <c r="S59" i="12"/>
  <c r="R79" i="12"/>
  <c r="S79" i="12" s="1"/>
  <c r="Q86" i="6"/>
  <c r="R70" i="6"/>
  <c r="R114" i="12" s="1"/>
  <c r="R150" i="12" s="1"/>
  <c r="S152" i="12" s="1"/>
  <c r="N50" i="6"/>
  <c r="M56" i="12"/>
  <c r="M61" i="12" s="1"/>
  <c r="M81" i="12" s="1"/>
  <c r="R35" i="6"/>
  <c r="R135" i="12" s="1"/>
  <c r="R145" i="12" s="1"/>
  <c r="M66" i="6"/>
  <c r="M106" i="12" s="1"/>
  <c r="R155" i="12" l="1"/>
  <c r="S155" i="12" s="1"/>
  <c r="Q119" i="12"/>
  <c r="Q124" i="12" s="1"/>
  <c r="S135" i="12"/>
  <c r="Q155" i="12"/>
  <c r="Q160" i="12" s="1"/>
  <c r="S145" i="12"/>
  <c r="S35" i="6"/>
  <c r="R74" i="6"/>
  <c r="R39" i="6"/>
  <c r="R44" i="12" s="1"/>
  <c r="S44" i="12" s="1"/>
  <c r="N62" i="6"/>
  <c r="N66" i="6" l="1"/>
  <c r="N106" i="12" s="1"/>
  <c r="N56" i="12"/>
  <c r="N61" i="12" s="1"/>
  <c r="N81" i="12" s="1"/>
  <c r="S29" i="6"/>
  <c r="S39" i="6"/>
  <c r="S43" i="6" s="1"/>
  <c r="R43" i="6"/>
  <c r="R99" i="12" s="1"/>
  <c r="M29" i="6"/>
  <c r="S74" i="6"/>
  <c r="R82" i="6"/>
  <c r="R39" i="12" s="1"/>
  <c r="O50" i="6"/>
  <c r="R109" i="12" l="1"/>
  <c r="S99" i="12"/>
  <c r="S39" i="12"/>
  <c r="S160" i="12" s="1"/>
  <c r="R160" i="12"/>
  <c r="R49" i="12"/>
  <c r="S72" i="6"/>
  <c r="R86" i="6"/>
  <c r="M72" i="6"/>
  <c r="M116" i="12" s="1"/>
  <c r="S82" i="6"/>
  <c r="S86" i="6" s="1"/>
  <c r="M37" i="6"/>
  <c r="O62" i="6"/>
  <c r="S49" i="12" l="1"/>
  <c r="S84" i="12" s="1"/>
  <c r="R84" i="12"/>
  <c r="M76" i="6"/>
  <c r="M137" i="12"/>
  <c r="M147" i="12" s="1"/>
  <c r="O66" i="6"/>
  <c r="O106" i="12" s="1"/>
  <c r="O56" i="12"/>
  <c r="O61" i="12" s="1"/>
  <c r="O81" i="12" s="1"/>
  <c r="M152" i="12"/>
  <c r="S116" i="12"/>
  <c r="R119" i="12"/>
  <c r="S109" i="12"/>
  <c r="M84" i="6"/>
  <c r="M41" i="12" s="1"/>
  <c r="M41" i="6"/>
  <c r="M46" i="12" s="1"/>
  <c r="P50" i="6"/>
  <c r="M157" i="12" l="1"/>
  <c r="M162" i="12" s="1"/>
  <c r="M51" i="12"/>
  <c r="M86" i="12" s="1"/>
  <c r="R124" i="12"/>
  <c r="S119" i="12"/>
  <c r="S124" i="12" s="1"/>
  <c r="N29" i="6"/>
  <c r="M45" i="6"/>
  <c r="M101" i="12" s="1"/>
  <c r="M88" i="6"/>
  <c r="N72" i="6"/>
  <c r="N116" i="12" s="1"/>
  <c r="N152" i="12" s="1"/>
  <c r="P62" i="6"/>
  <c r="P66" i="6" l="1"/>
  <c r="P106" i="12" s="1"/>
  <c r="P56" i="12"/>
  <c r="P61" i="12" s="1"/>
  <c r="P81" i="12" s="1"/>
  <c r="M111" i="12"/>
  <c r="N37" i="6"/>
  <c r="N41" i="6"/>
  <c r="N46" i="12" s="1"/>
  <c r="Q50" i="6"/>
  <c r="Q62" i="6" s="1"/>
  <c r="Q56" i="12" s="1"/>
  <c r="Q61" i="12" s="1"/>
  <c r="Q81" i="12" s="1"/>
  <c r="N76" i="6" l="1"/>
  <c r="N137" i="12"/>
  <c r="N147" i="12" s="1"/>
  <c r="M121" i="12"/>
  <c r="M126" i="12" s="1"/>
  <c r="O29" i="6"/>
  <c r="N45" i="6"/>
  <c r="N101" i="12" s="1"/>
  <c r="N84" i="6"/>
  <c r="N41" i="12" s="1"/>
  <c r="Q66" i="6"/>
  <c r="Q106" i="12" s="1"/>
  <c r="R50" i="6"/>
  <c r="N51" i="12" l="1"/>
  <c r="N86" i="12" s="1"/>
  <c r="N157" i="12"/>
  <c r="N162" i="12" s="1"/>
  <c r="N111" i="12"/>
  <c r="O37" i="6"/>
  <c r="O41" i="6"/>
  <c r="O46" i="12" s="1"/>
  <c r="O72" i="6"/>
  <c r="N88" i="6"/>
  <c r="R62" i="6"/>
  <c r="S58" i="6"/>
  <c r="T58" i="6" s="1"/>
  <c r="N121" i="12" l="1"/>
  <c r="N126" i="12" s="1"/>
  <c r="O76" i="6"/>
  <c r="O137" i="12"/>
  <c r="O147" i="12" s="1"/>
  <c r="S62" i="6"/>
  <c r="S66" i="6" s="1"/>
  <c r="R56" i="12"/>
  <c r="O84" i="6"/>
  <c r="O41" i="12" s="1"/>
  <c r="O116" i="12"/>
  <c r="O152" i="12" s="1"/>
  <c r="P29" i="6"/>
  <c r="O45" i="6"/>
  <c r="O101" i="12" s="1"/>
  <c r="R66" i="6"/>
  <c r="R106" i="12" s="1"/>
  <c r="S106" i="12" s="1"/>
  <c r="T106" i="12" s="1"/>
  <c r="T62" i="6"/>
  <c r="T66" i="6" s="1"/>
  <c r="T56" i="12" l="1"/>
  <c r="R61" i="12"/>
  <c r="S56" i="12"/>
  <c r="O51" i="12"/>
  <c r="O86" i="12" s="1"/>
  <c r="O157" i="12"/>
  <c r="O162" i="12" s="1"/>
  <c r="P72" i="6"/>
  <c r="P116" i="12" s="1"/>
  <c r="P152" i="12" s="1"/>
  <c r="O88" i="6"/>
  <c r="O111" i="12"/>
  <c r="P37" i="6"/>
  <c r="P76" i="6" l="1"/>
  <c r="P84" i="6" s="1"/>
  <c r="P41" i="12" s="1"/>
  <c r="P137" i="12"/>
  <c r="P147" i="12" s="1"/>
  <c r="P41" i="6"/>
  <c r="P46" i="12" s="1"/>
  <c r="O121" i="12"/>
  <c r="O126" i="12" s="1"/>
  <c r="T61" i="12"/>
  <c r="S61" i="12"/>
  <c r="R81" i="12"/>
  <c r="Q72" i="6"/>
  <c r="Q116" i="12" s="1"/>
  <c r="Q152" i="12" s="1"/>
  <c r="P88" i="6"/>
  <c r="Q29" i="6"/>
  <c r="Q37" i="6" s="1"/>
  <c r="Q137" i="12" s="1"/>
  <c r="Q147" i="12" s="1"/>
  <c r="P45" i="6" l="1"/>
  <c r="P101" i="12" s="1"/>
  <c r="T81" i="12"/>
  <c r="S81" i="12"/>
  <c r="P157" i="12"/>
  <c r="P162" i="12" s="1"/>
  <c r="P111" i="12"/>
  <c r="Q157" i="12"/>
  <c r="P51" i="12"/>
  <c r="P86" i="12" s="1"/>
  <c r="Q41" i="6"/>
  <c r="Q46" i="12" s="1"/>
  <c r="Q76" i="6"/>
  <c r="Q84" i="6" s="1"/>
  <c r="Q41" i="12" s="1"/>
  <c r="Q51" i="12" l="1"/>
  <c r="Q86" i="12" s="1"/>
  <c r="Q162" i="12"/>
  <c r="P121" i="12"/>
  <c r="P126" i="12" s="1"/>
  <c r="Q88" i="6"/>
  <c r="R72" i="6"/>
  <c r="R116" i="12" s="1"/>
  <c r="R152" i="12" s="1"/>
  <c r="Q45" i="6"/>
  <c r="Q101" i="12" s="1"/>
  <c r="R29" i="6"/>
  <c r="Q111" i="12" l="1"/>
  <c r="R37" i="6"/>
  <c r="R137" i="12" s="1"/>
  <c r="S137" i="12" l="1"/>
  <c r="T137" i="12" s="1"/>
  <c r="R147" i="12"/>
  <c r="Q121" i="12"/>
  <c r="Q126" i="12" s="1"/>
  <c r="S37" i="6"/>
  <c r="T37" i="6" s="1"/>
  <c r="R76" i="6"/>
  <c r="R41" i="6"/>
  <c r="R46" i="12" s="1"/>
  <c r="R157" i="12" l="1"/>
  <c r="S147" i="12"/>
  <c r="T147" i="12" s="1"/>
  <c r="T46" i="12"/>
  <c r="S46" i="12"/>
  <c r="S76" i="6"/>
  <c r="T76" i="6" s="1"/>
  <c r="R84" i="6"/>
  <c r="R41" i="12" s="1"/>
  <c r="R45" i="6"/>
  <c r="R101" i="12" s="1"/>
  <c r="S41" i="6"/>
  <c r="S45" i="6" s="1"/>
  <c r="T41" i="6"/>
  <c r="T45" i="6" s="1"/>
  <c r="R111" i="12" l="1"/>
  <c r="S101" i="12"/>
  <c r="T101" i="12" s="1"/>
  <c r="S41" i="12"/>
  <c r="R162" i="12"/>
  <c r="R51" i="12"/>
  <c r="T41" i="12"/>
  <c r="S157" i="12"/>
  <c r="T157" i="12"/>
  <c r="S84" i="6"/>
  <c r="S88" i="6" s="1"/>
  <c r="R88" i="6"/>
  <c r="T84" i="6"/>
  <c r="T88" i="6" s="1"/>
  <c r="T162" i="12" l="1"/>
  <c r="T51" i="12"/>
  <c r="T86" i="12" s="1"/>
  <c r="S51" i="12"/>
  <c r="S86" i="12" s="1"/>
  <c r="R86" i="12"/>
  <c r="S162" i="12"/>
  <c r="R121" i="12"/>
  <c r="S111" i="12"/>
  <c r="T111" i="12" s="1"/>
  <c r="T121" i="12" l="1"/>
  <c r="T126" i="12" s="1"/>
  <c r="S121" i="12"/>
  <c r="S126" i="12" s="1"/>
  <c r="R126" i="12"/>
</calcChain>
</file>

<file path=xl/sharedStrings.xml><?xml version="1.0" encoding="utf-8"?>
<sst xmlns="http://schemas.openxmlformats.org/spreadsheetml/2006/main" count="1548" uniqueCount="373">
  <si>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</si>
  <si>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</si>
  <si>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</si>
  <si>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</si>
  <si>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</si>
  <si>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</si>
  <si>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</si>
  <si>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</si>
  <si>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</si>
  <si>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</si>
  <si>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</si>
  <si>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</si>
  <si>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</si>
  <si>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</si>
  <si>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</si>
  <si>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</si>
  <si>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</si>
  <si>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</si>
  <si>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</si>
  <si>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</si>
  <si>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</si>
  <si>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</si>
  <si>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</si>
  <si>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</si>
  <si>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</si>
  <si>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</si>
  <si>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</si>
  <si>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税引前当期純利益</t>
    <rPh sb="0" eb="3">
      <t>ゼイビキマエ</t>
    </rPh>
    <rPh sb="3" eb="8">
      <t>トウキジュンリエキ</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</si>
  <si>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</si>
  <si>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</si>
  <si>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PÐCAのDoの実行の実績には「会計学」という学問があるが、Plan（計画）には学問がない。
そこで、「予算会計学」をつくり、シミュレーションできるように「予算会計システム」をイメージして一緒に演習していきます。</t>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</si>
  <si>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</si>
  <si>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</si>
  <si>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</si>
  <si>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</si>
  <si>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</si>
  <si>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</si>
  <si>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</si>
  <si>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</si>
  <si>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</si>
  <si>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</si>
  <si>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</si>
  <si>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</si>
  <si>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</si>
  <si>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</si>
  <si>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</si>
  <si>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</si>
  <si>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</si>
  <si>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売掛金
月初残高</t>
    <rPh sb="0" eb="3">
      <t>ウリカケキン</t>
    </rPh>
    <rPh sb="4" eb="6">
      <t>ゲッショ</t>
    </rPh>
    <rPh sb="6" eb="8">
      <t>ザンダカ</t>
    </rPh>
    <phoneticPr fontId="1"/>
  </si>
  <si>
    <t>【入力画面】全社_売上関連PL＆CF計画…【1】(ＫPIによる売上計画式の入力画面にした場合)</t>
    <rPh sb="1" eb="3">
      <t>ニュウリョク</t>
    </rPh>
    <rPh sb="3" eb="5">
      <t>ガメン</t>
    </rPh>
    <rPh sb="6" eb="8">
      <t>ゼンシャ</t>
    </rPh>
    <rPh sb="9" eb="11">
      <t>ウリアゲ</t>
    </rPh>
    <rPh sb="11" eb="13">
      <t>カンレン</t>
    </rPh>
    <rPh sb="18" eb="20">
      <t>ケイカク</t>
    </rPh>
    <rPh sb="31" eb="36">
      <t>ウリアゲケイカクシキ</t>
    </rPh>
    <rPh sb="37" eb="39">
      <t>ニュウリョク</t>
    </rPh>
    <rPh sb="39" eb="41">
      <t>ガメン</t>
    </rPh>
    <rPh sb="44" eb="46">
      <t>バアイ</t>
    </rPh>
    <phoneticPr fontId="1"/>
  </si>
  <si>
    <t>売掛金
月次増加高</t>
    <rPh sb="0" eb="3">
      <t>ウリカケキン</t>
    </rPh>
    <rPh sb="4" eb="6">
      <t>ゲツジ</t>
    </rPh>
    <rPh sb="6" eb="8">
      <t>ゾウカ</t>
    </rPh>
    <rPh sb="8" eb="9">
      <t>ダカ</t>
    </rPh>
    <phoneticPr fontId="1"/>
  </si>
  <si>
    <t>⑤</t>
    <phoneticPr fontId="1"/>
  </si>
  <si>
    <t>計算
③×(100%+10%)＝⑤</t>
    <rPh sb="0" eb="2">
      <t>ケイサン</t>
    </rPh>
    <phoneticPr fontId="1"/>
  </si>
  <si>
    <t>売掛金
月次減少高</t>
    <rPh sb="0" eb="3">
      <t>ウリカケキン</t>
    </rPh>
    <rPh sb="4" eb="6">
      <t>ゲツジ</t>
    </rPh>
    <rPh sb="6" eb="8">
      <t>ゲンショウ</t>
    </rPh>
    <rPh sb="8" eb="9">
      <t>ダカ</t>
    </rPh>
    <phoneticPr fontId="1"/>
  </si>
  <si>
    <t>⑥</t>
    <phoneticPr fontId="1"/>
  </si>
  <si>
    <t>１カ月後回収のため
④＝⑥</t>
    <rPh sb="2" eb="4">
      <t>ツキゴ</t>
    </rPh>
    <rPh sb="4" eb="6">
      <t>カイシュウ</t>
    </rPh>
    <phoneticPr fontId="1"/>
  </si>
  <si>
    <t>４月は入力
５月～翌３月は
前月末残高を自動繰越
前月末⑦＝④</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</si>
  <si>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⑦</t>
    <phoneticPr fontId="1"/>
  </si>
  <si>
    <t>売掛金
月末残高</t>
    <rPh sb="0" eb="3">
      <t>ウリカケキン</t>
    </rPh>
    <rPh sb="4" eb="6">
      <t>ガツマツ</t>
    </rPh>
    <rPh sb="6" eb="8">
      <t>ザンダカ</t>
    </rPh>
    <phoneticPr fontId="1"/>
  </si>
  <si>
    <t>④＋⑤－⑥＝⑦</t>
    <phoneticPr fontId="1"/>
  </si>
  <si>
    <t>⑧</t>
    <phoneticPr fontId="1"/>
  </si>
  <si>
    <t>売掛金
月次増減</t>
    <rPh sb="0" eb="3">
      <t>ウリカケキン</t>
    </rPh>
    <rPh sb="4" eb="6">
      <t>ゲツジ</t>
    </rPh>
    <rPh sb="6" eb="8">
      <t>ゾウゲン</t>
    </rPh>
    <phoneticPr fontId="1"/>
  </si>
  <si>
    <t>⑦－④＝⑧</t>
    <phoneticPr fontId="1"/>
  </si>
  <si>
    <t>⑨</t>
    <phoneticPr fontId="1"/>
  </si>
  <si>
    <t>未払消費税等
月初残高</t>
    <rPh sb="0" eb="2">
      <t>ミハラ</t>
    </rPh>
    <rPh sb="2" eb="5">
      <t>ショウヒゼイ</t>
    </rPh>
    <rPh sb="5" eb="6">
      <t>ナド</t>
    </rPh>
    <rPh sb="7" eb="9">
      <t>ゲッショ</t>
    </rPh>
    <rPh sb="9" eb="11">
      <t>ザンダカ</t>
    </rPh>
    <phoneticPr fontId="1"/>
  </si>
  <si>
    <t>４月は入力
５月～翌３月は
前月末残高を自動繰越
前月末⑫＝⑨</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</si>
  <si>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計算
⑤－③＝⑩</t>
    <rPh sb="0" eb="2">
      <t>ケイサン</t>
    </rPh>
    <phoneticPr fontId="1"/>
  </si>
  <si>
    <t>未払消費税等
注１
月次増加高</t>
    <rPh sb="0" eb="2">
      <t>ミハラ</t>
    </rPh>
    <rPh sb="2" eb="5">
      <t>ショウヒゼイ</t>
    </rPh>
    <rPh sb="5" eb="6">
      <t>ナド</t>
    </rPh>
    <rPh sb="7" eb="8">
      <t>チュウ</t>
    </rPh>
    <rPh sb="10" eb="12">
      <t>ゲツジ</t>
    </rPh>
    <rPh sb="12" eb="14">
      <t>ゾウカ</t>
    </rPh>
    <rPh sb="14" eb="15">
      <t>ダカ</t>
    </rPh>
    <phoneticPr fontId="1"/>
  </si>
  <si>
    <t>未払消費税等
月次減少高</t>
    <rPh sb="0" eb="2">
      <t>ミハラ</t>
    </rPh>
    <rPh sb="2" eb="5">
      <t>ショウヒゼイ</t>
    </rPh>
    <rPh sb="5" eb="6">
      <t>ナド</t>
    </rPh>
    <rPh sb="7" eb="9">
      <t>ゲツジ</t>
    </rPh>
    <rPh sb="9" eb="11">
      <t>ゲンショウ</t>
    </rPh>
    <rPh sb="11" eb="12">
      <t>ダカ</t>
    </rPh>
    <phoneticPr fontId="1"/>
  </si>
  <si>
    <t>期首分のみ
５月に納付</t>
    <rPh sb="0" eb="2">
      <t>キシュ</t>
    </rPh>
    <rPh sb="2" eb="3">
      <t>ブン</t>
    </rPh>
    <rPh sb="7" eb="8">
      <t>ツキ</t>
    </rPh>
    <rPh sb="9" eb="11">
      <t>ノウフ</t>
    </rPh>
    <phoneticPr fontId="1"/>
  </si>
  <si>
    <t>未払消費税等
月末残高</t>
    <rPh sb="0" eb="2">
      <t>ミバライ</t>
    </rPh>
    <rPh sb="2" eb="5">
      <t>ショウヒゼイ</t>
    </rPh>
    <rPh sb="5" eb="6">
      <t>ナド</t>
    </rPh>
    <rPh sb="7" eb="9">
      <t>ガツマツ</t>
    </rPh>
    <rPh sb="9" eb="11">
      <t>ザンダカ</t>
    </rPh>
    <phoneticPr fontId="1"/>
  </si>
  <si>
    <t>未払消費税等
月次増減</t>
    <rPh sb="0" eb="2">
      <t>ミバライ</t>
    </rPh>
    <rPh sb="2" eb="5">
      <t>ショウヒゼイ</t>
    </rPh>
    <rPh sb="5" eb="6">
      <t>ナド</t>
    </rPh>
    <rPh sb="7" eb="9">
      <t>ゲツジ</t>
    </rPh>
    <rPh sb="9" eb="11">
      <t>ゾウゲン</t>
    </rPh>
    <phoneticPr fontId="1"/>
  </si>
  <si>
    <t>⑩</t>
    <phoneticPr fontId="1"/>
  </si>
  <si>
    <t>⑪</t>
    <phoneticPr fontId="1"/>
  </si>
  <si>
    <t>⑫</t>
    <phoneticPr fontId="1"/>
  </si>
  <si>
    <t>⑬</t>
    <phoneticPr fontId="1"/>
  </si>
  <si>
    <t>⑨＋⑩－⑪＝⑫</t>
    <phoneticPr fontId="1"/>
  </si>
  <si>
    <t>⑫－⑪＝⑬</t>
    <phoneticPr fontId="1"/>
  </si>
  <si>
    <t>⑭</t>
    <phoneticPr fontId="1"/>
  </si>
  <si>
    <t>⑮</t>
    <phoneticPr fontId="1"/>
  </si>
  <si>
    <t>⑯</t>
    <phoneticPr fontId="1"/>
  </si>
  <si>
    <t>⑰</t>
    <phoneticPr fontId="1"/>
  </si>
  <si>
    <t>⑱</t>
    <phoneticPr fontId="1"/>
  </si>
  <si>
    <t>４月は入力
５月～翌３月は
前月末残高を自動繰越
前月末⑱＝⑭</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</si>
  <si>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現金預金
月初残高</t>
    <rPh sb="0" eb="4">
      <t>ゲンキンヨキン</t>
    </rPh>
    <rPh sb="5" eb="7">
      <t>ゲッショ</t>
    </rPh>
    <rPh sb="7" eb="9">
      <t>ザンダカ</t>
    </rPh>
    <phoneticPr fontId="1"/>
  </si>
  <si>
    <t>現金預金
月次増加高</t>
    <rPh sb="0" eb="2">
      <t>ゲンキン</t>
    </rPh>
    <rPh sb="2" eb="4">
      <t>ヨキン</t>
    </rPh>
    <rPh sb="5" eb="7">
      <t>ゲツジ</t>
    </rPh>
    <rPh sb="7" eb="9">
      <t>ゾウカ</t>
    </rPh>
    <rPh sb="9" eb="10">
      <t>ダカ</t>
    </rPh>
    <phoneticPr fontId="1"/>
  </si>
  <si>
    <t>現金預金
月次減少高</t>
    <rPh sb="0" eb="4">
      <t>ゲンキンヨキン</t>
    </rPh>
    <rPh sb="5" eb="7">
      <t>ゲツジ</t>
    </rPh>
    <rPh sb="7" eb="9">
      <t>ゲンショウ</t>
    </rPh>
    <rPh sb="9" eb="10">
      <t>ダカ</t>
    </rPh>
    <phoneticPr fontId="1"/>
  </si>
  <si>
    <t>計算
⑥＝⑮</t>
    <rPh sb="0" eb="2">
      <t>ケイサン</t>
    </rPh>
    <phoneticPr fontId="1"/>
  </si>
  <si>
    <t>計算
⑪＝⑯</t>
    <rPh sb="0" eb="2">
      <t>ケイサン</t>
    </rPh>
    <phoneticPr fontId="1"/>
  </si>
  <si>
    <t>現金預金
月末残高</t>
    <rPh sb="0" eb="2">
      <t>ゲンキン</t>
    </rPh>
    <rPh sb="2" eb="4">
      <t>ヨキン</t>
    </rPh>
    <rPh sb="5" eb="7">
      <t>ガツマツ</t>
    </rPh>
    <rPh sb="7" eb="9">
      <t>ザンダカ</t>
    </rPh>
    <phoneticPr fontId="1"/>
  </si>
  <si>
    <t>現金預金
月次増減</t>
    <rPh sb="0" eb="2">
      <t>ゲンキン</t>
    </rPh>
    <rPh sb="2" eb="4">
      <t>ヨキン</t>
    </rPh>
    <rPh sb="5" eb="7">
      <t>ゲツジ</t>
    </rPh>
    <rPh sb="7" eb="9">
      <t>ゾウゲン</t>
    </rPh>
    <phoneticPr fontId="1"/>
  </si>
  <si>
    <t>⑭＋⑮－⑯＝⑰</t>
    <phoneticPr fontId="1"/>
  </si>
  <si>
    <t>⑰－⑭＝⑱</t>
    <phoneticPr fontId="1"/>
  </si>
  <si>
    <t>④</t>
    <phoneticPr fontId="1"/>
  </si>
  <si>
    <t>営業利益
経常利益
税引前当期純利益
当期純利益</t>
    <rPh sb="0" eb="4">
      <t>エイギョウリエキ</t>
    </rPh>
    <rPh sb="5" eb="9">
      <t>ケイジョウリエキ</t>
    </rPh>
    <rPh sb="10" eb="13">
      <t>ゼイビキマエ</t>
    </rPh>
    <rPh sb="13" eb="18">
      <t>トウキジュンリエキ</t>
    </rPh>
    <rPh sb="19" eb="21">
      <t>トウキ</t>
    </rPh>
    <rPh sb="21" eb="24">
      <t>ジュンリエキ</t>
    </rPh>
    <phoneticPr fontId="1"/>
  </si>
  <si>
    <t>計算
③＝④</t>
    <rPh sb="0" eb="2">
      <t>ケイサン</t>
    </rPh>
    <phoneticPr fontId="1"/>
  </si>
  <si>
    <t>入力画面から計算転記
累計は③÷②＝①で計算</t>
    <rPh sb="0" eb="1">
      <t>ニュウ</t>
    </rPh>
    <rPh sb="1" eb="2">
      <t>チカラ</t>
    </rPh>
    <rPh sb="2" eb="4">
      <t>ガメン</t>
    </rPh>
    <rPh sb="6" eb="8">
      <t>ケイサン</t>
    </rPh>
    <rPh sb="8" eb="10">
      <t>テンキ</t>
    </rPh>
    <rPh sb="11" eb="13">
      <t>ルイケイ</t>
    </rPh>
    <rPh sb="20" eb="22">
      <t>ケイサン</t>
    </rPh>
    <phoneticPr fontId="1"/>
  </si>
  <si>
    <t>入力画面から計算転記</t>
    <rPh sb="0" eb="1">
      <t>ニュウ</t>
    </rPh>
    <rPh sb="1" eb="2">
      <t>チカラ</t>
    </rPh>
    <rPh sb="2" eb="4">
      <t>ガメン</t>
    </rPh>
    <rPh sb="6" eb="8">
      <t>ケイサン</t>
    </rPh>
    <rPh sb="8" eb="10">
      <t>テンキ</t>
    </rPh>
    <phoneticPr fontId="1"/>
  </si>
  <si>
    <t>【入力画面⇒出力画面へ計算転記設定・検証】全社_月次予算ＰＬ</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</si>
  <si>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【入力画面⇒出力画面へ計算転記設定・検証】全社_月次予算ＢＳ</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</si>
  <si>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⑤</t>
    <phoneticPr fontId="1"/>
  </si>
  <si>
    <t>現金預金</t>
    <rPh sb="0" eb="2">
      <t>ゲンキン</t>
    </rPh>
    <rPh sb="2" eb="4">
      <t>ヨキン</t>
    </rPh>
    <phoneticPr fontId="1"/>
  </si>
  <si>
    <t>入力画面から計算転記
上期累計＝９月の値
下期・通期累計＝３月の値</t>
    <rPh sb="0" eb="1">
      <t>ニュウ</t>
    </rPh>
    <rPh sb="1" eb="2">
      <t>チカラ</t>
    </rPh>
    <rPh sb="2" eb="4">
      <t>ガメン</t>
    </rPh>
    <rPh sb="6" eb="8">
      <t>ケイサン</t>
    </rPh>
    <rPh sb="8" eb="10">
      <t>テンキ</t>
    </rPh>
    <rPh sb="11" eb="13">
      <t>カミキ</t>
    </rPh>
    <rPh sb="13" eb="15">
      <t>ルイケイ</t>
    </rPh>
    <rPh sb="17" eb="18">
      <t>ツキ</t>
    </rPh>
    <rPh sb="19" eb="20">
      <t>アタイ</t>
    </rPh>
    <rPh sb="21" eb="23">
      <t>シモキ</t>
    </rPh>
    <rPh sb="24" eb="26">
      <t>ツウキ</t>
    </rPh>
    <rPh sb="26" eb="28">
      <t>ルイケイ</t>
    </rPh>
    <rPh sb="30" eb="31">
      <t>ツキ</t>
    </rPh>
    <rPh sb="32" eb="33">
      <t>アタイ</t>
    </rPh>
    <phoneticPr fontId="1"/>
  </si>
  <si>
    <t>売掛金</t>
    <rPh sb="0" eb="3">
      <t>ウリカケキン</t>
    </rPh>
    <phoneticPr fontId="1"/>
  </si>
  <si>
    <t>資産合計</t>
    <rPh sb="0" eb="2">
      <t>シサン</t>
    </rPh>
    <rPh sb="2" eb="4">
      <t>ゴウケイ</t>
    </rPh>
    <phoneticPr fontId="1"/>
  </si>
  <si>
    <t>計算：⑤＋⑥＝⑦
上期累計＝９月の値
下期・通期累計＝３月の値</t>
    <rPh sb="0" eb="2">
      <t>ケイサン</t>
    </rPh>
    <phoneticPr fontId="1"/>
  </si>
  <si>
    <t>⑧</t>
    <phoneticPr fontId="1"/>
  </si>
  <si>
    <t>未払消費税等</t>
    <rPh sb="0" eb="2">
      <t>ミハラ</t>
    </rPh>
    <rPh sb="2" eb="5">
      <t>ショウヒゼイ</t>
    </rPh>
    <rPh sb="5" eb="6">
      <t>ナド</t>
    </rPh>
    <phoneticPr fontId="1"/>
  </si>
  <si>
    <t>負債合計</t>
    <rPh sb="0" eb="2">
      <t>フサイ</t>
    </rPh>
    <rPh sb="2" eb="4">
      <t>ゴウケイ</t>
    </rPh>
    <phoneticPr fontId="1"/>
  </si>
  <si>
    <t>計算：⑧＝⑨
上期累計＝９月の値
下期・通期累計＝３月の値</t>
    <rPh sb="0" eb="2">
      <t>ケイサン</t>
    </rPh>
    <phoneticPr fontId="1"/>
  </si>
  <si>
    <t>⑩</t>
    <phoneticPr fontId="1"/>
  </si>
  <si>
    <t>資本金</t>
    <rPh sb="0" eb="3">
      <t>シホンキン</t>
    </rPh>
    <phoneticPr fontId="1"/>
  </si>
  <si>
    <t>入力</t>
    <rPh sb="0" eb="2">
      <t>ニュウリョク</t>
    </rPh>
    <phoneticPr fontId="1"/>
  </si>
  <si>
    <t>⑪</t>
    <phoneticPr fontId="1"/>
  </si>
  <si>
    <t>利益剰余金</t>
    <rPh sb="0" eb="2">
      <t>リエキ</t>
    </rPh>
    <rPh sb="2" eb="5">
      <t>ジョウヨキン</t>
    </rPh>
    <phoneticPr fontId="1"/>
  </si>
  <si>
    <t>このケースの場合
期首残高がないので
④の月次累計＝⑪</t>
    <rPh sb="6" eb="8">
      <t>バアイ</t>
    </rPh>
    <rPh sb="9" eb="13">
      <t>キシュザンダカ</t>
    </rPh>
    <rPh sb="21" eb="23">
      <t>ゲツジ</t>
    </rPh>
    <rPh sb="23" eb="25">
      <t>ルイケイ</t>
    </rPh>
    <phoneticPr fontId="1"/>
  </si>
  <si>
    <t>⑫</t>
    <phoneticPr fontId="1"/>
  </si>
  <si>
    <t>純資産合計</t>
    <rPh sb="0" eb="1">
      <t>ジュン</t>
    </rPh>
    <rPh sb="1" eb="3">
      <t>シサン</t>
    </rPh>
    <rPh sb="3" eb="5">
      <t>ゴウケイ</t>
    </rPh>
    <phoneticPr fontId="1"/>
  </si>
  <si>
    <t>計算：⑩＋⑪＝⑫
上期累計＝９月の値
下期・通期累計＝３月の値</t>
    <rPh sb="0" eb="2">
      <t>ケイサン</t>
    </rPh>
    <phoneticPr fontId="1"/>
  </si>
  <si>
    <t>⑬</t>
    <phoneticPr fontId="1"/>
  </si>
  <si>
    <t>負債及び純資産合計</t>
    <rPh sb="0" eb="2">
      <t>フサイ</t>
    </rPh>
    <rPh sb="2" eb="3">
      <t>オヨ</t>
    </rPh>
    <rPh sb="4" eb="5">
      <t>ジュン</t>
    </rPh>
    <rPh sb="5" eb="7">
      <t>シサン</t>
    </rPh>
    <rPh sb="7" eb="9">
      <t>ゴウケイ</t>
    </rPh>
    <phoneticPr fontId="1"/>
  </si>
  <si>
    <t>計算：⑨＋⑫＝⑬
上期累計＝９月の値
下期・通期累計＝３月の値</t>
    <rPh sb="0" eb="2">
      <t>ケイサン</t>
    </rPh>
    <phoneticPr fontId="1"/>
  </si>
  <si>
    <t>検証：貸借合計差額</t>
    <rPh sb="0" eb="2">
      <t>ケンショウ</t>
    </rPh>
    <rPh sb="3" eb="5">
      <t>タイシャク</t>
    </rPh>
    <rPh sb="5" eb="7">
      <t>ゴウケイ</t>
    </rPh>
    <rPh sb="7" eb="9">
      <t>サガク</t>
    </rPh>
    <phoneticPr fontId="1"/>
  </si>
  <si>
    <t xml:space="preserve">計算：⑦－⑬＝⑭
</t>
    <rPh sb="0" eb="2">
      <t>ケイサン</t>
    </rPh>
    <phoneticPr fontId="1"/>
  </si>
  <si>
    <t>【入力画面⇒出力画面へ計算転記設定・検証】全社_月次予算CF</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</si>
  <si>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計算
④＝⑮</t>
    <rPh sb="0" eb="2">
      <t>ケイサン</t>
    </rPh>
    <phoneticPr fontId="1"/>
  </si>
  <si>
    <t>⑯</t>
    <phoneticPr fontId="1"/>
  </si>
  <si>
    <t>売上債権の増減額</t>
    <rPh sb="0" eb="2">
      <t>ウリアゲ</t>
    </rPh>
    <rPh sb="2" eb="4">
      <t>サイケン</t>
    </rPh>
    <rPh sb="5" eb="8">
      <t>ゾウゲンガク</t>
    </rPh>
    <phoneticPr fontId="1"/>
  </si>
  <si>
    <t>入力画面から計算転記
BS⑧×△１＝⑯
上期累計・下期累計＝横計
通期累計＝上・下累計の計</t>
    <rPh sb="0" eb="1">
      <t>ニュウ</t>
    </rPh>
    <rPh sb="1" eb="2">
      <t>チカラ</t>
    </rPh>
    <rPh sb="2" eb="4">
      <t>ガメン</t>
    </rPh>
    <rPh sb="6" eb="8">
      <t>ケイサン</t>
    </rPh>
    <rPh sb="8" eb="10">
      <t>テンキ</t>
    </rPh>
    <rPh sb="20" eb="22">
      <t>カミキ</t>
    </rPh>
    <rPh sb="22" eb="24">
      <t>ルイケイ</t>
    </rPh>
    <rPh sb="25" eb="27">
      <t>シモキ</t>
    </rPh>
    <rPh sb="27" eb="29">
      <t>ルイケイ</t>
    </rPh>
    <rPh sb="30" eb="31">
      <t>ヨコ</t>
    </rPh>
    <rPh sb="31" eb="32">
      <t>ケイ</t>
    </rPh>
    <rPh sb="33" eb="35">
      <t>ツウキ</t>
    </rPh>
    <rPh sb="35" eb="37">
      <t>ルイケイ</t>
    </rPh>
    <rPh sb="38" eb="39">
      <t>カミ</t>
    </rPh>
    <rPh sb="40" eb="41">
      <t>シモ</t>
    </rPh>
    <rPh sb="41" eb="43">
      <t>ルイケイ</t>
    </rPh>
    <rPh sb="44" eb="45">
      <t>ケイ</t>
    </rPh>
    <phoneticPr fontId="1"/>
  </si>
  <si>
    <t>未払消費税等の増減額</t>
    <rPh sb="0" eb="2">
      <t>ミハラ</t>
    </rPh>
    <rPh sb="2" eb="5">
      <t>ショウヒゼイ</t>
    </rPh>
    <rPh sb="5" eb="6">
      <t>ナド</t>
    </rPh>
    <rPh sb="7" eb="10">
      <t>ゾウゲンガク</t>
    </rPh>
    <phoneticPr fontId="1"/>
  </si>
  <si>
    <t>入力画面から計算転記
BS⑪＝⑰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</si>
  <si>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現金及び現金同等物
の増減額</t>
    <rPh sb="0" eb="2">
      <t>ゲンキン</t>
    </rPh>
    <rPh sb="2" eb="3">
      <t>オヨ</t>
    </rPh>
    <rPh sb="4" eb="9">
      <t>ゲンキンドウトウブツ</t>
    </rPh>
    <rPh sb="11" eb="14">
      <t>ゾウゲンガク</t>
    </rPh>
    <phoneticPr fontId="1"/>
  </si>
  <si>
    <t>⑮＋⑯＋⑰＝⑱</t>
    <phoneticPr fontId="1"/>
  </si>
  <si>
    <t>⑲</t>
    <phoneticPr fontId="1"/>
  </si>
  <si>
    <t>現金及び現金同等物
の月初残高</t>
    <rPh sb="0" eb="2">
      <t>ゲンキン</t>
    </rPh>
    <rPh sb="2" eb="3">
      <t>オヨ</t>
    </rPh>
    <rPh sb="4" eb="9">
      <t>ゲンキンドウトウブツ</t>
    </rPh>
    <rPh sb="11" eb="13">
      <t>ゲッショ</t>
    </rPh>
    <rPh sb="13" eb="15">
      <t>ザンダカ</t>
    </rPh>
    <phoneticPr fontId="1"/>
  </si>
  <si>
    <t>⑳</t>
    <phoneticPr fontId="1"/>
  </si>
  <si>
    <t>現金及び現金同等物
の月末残高</t>
    <rPh sb="0" eb="2">
      <t>ゲンキン</t>
    </rPh>
    <rPh sb="2" eb="3">
      <t>オヨ</t>
    </rPh>
    <rPh sb="4" eb="9">
      <t>ゲンキンドウトウブツ</t>
    </rPh>
    <rPh sb="11" eb="13">
      <t>ゲツマツ</t>
    </rPh>
    <rPh sb="13" eb="15">
      <t>ザンダカ</t>
    </rPh>
    <phoneticPr fontId="1"/>
  </si>
  <si>
    <t>入力画面から計算転記
BS⑭＝⑲
上期・通期累計⇒４月の値
下期累計⇒９月の値</t>
    <rPh sb="0" eb="1">
      <t>ニュウ</t>
    </rPh>
    <rPh sb="1" eb="2">
      <t>チカラ</t>
    </rPh>
    <rPh sb="2" eb="4">
      <t>ガメン</t>
    </rPh>
    <rPh sb="6" eb="8">
      <t>ケイサン</t>
    </rPh>
    <rPh sb="8" eb="10">
      <t>テンキ</t>
    </rPh>
    <rPh sb="17" eb="19">
      <t>カミキ</t>
    </rPh>
    <rPh sb="20" eb="22">
      <t>ツウキ</t>
    </rPh>
    <rPh sb="22" eb="24">
      <t>ルイケイ</t>
    </rPh>
    <rPh sb="26" eb="27">
      <t>ツキ</t>
    </rPh>
    <rPh sb="28" eb="29">
      <t>アタイ</t>
    </rPh>
    <rPh sb="30" eb="32">
      <t>シモキ</t>
    </rPh>
    <rPh sb="32" eb="34">
      <t>ルイケイ</t>
    </rPh>
    <rPh sb="36" eb="37">
      <t>ツキ</t>
    </rPh>
    <rPh sb="38" eb="39">
      <t>アタイ</t>
    </rPh>
    <phoneticPr fontId="1"/>
  </si>
  <si>
    <t>計算：⑱＋⑲＝⑳
上期・通期累計⇒４月の値
下期累計⇒９月の値</t>
    <rPh sb="0" eb="2">
      <t>ケイサン</t>
    </rPh>
    <phoneticPr fontId="1"/>
  </si>
  <si>
    <t>検証：現金預金との
照合差額</t>
    <rPh sb="0" eb="2">
      <t>ケンショウ</t>
    </rPh>
    <rPh sb="3" eb="7">
      <t>ゲンキンヨキン</t>
    </rPh>
    <rPh sb="10" eb="12">
      <t>ショウゴウ</t>
    </rPh>
    <rPh sb="12" eb="14">
      <t>サガク</t>
    </rPh>
    <phoneticPr fontId="1"/>
  </si>
  <si>
    <t>㉑</t>
    <phoneticPr fontId="1"/>
  </si>
  <si>
    <t xml:space="preserve">計算：⑤－⑳＝㉑
</t>
    <rPh sb="0" eb="2">
      <t>ケイサン</t>
    </rPh>
    <phoneticPr fontId="1"/>
  </si>
  <si>
    <t>【入力画面⇒出力画面へ計算転記設定・検証】全社月次資金計画</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3" eb="25">
      <t>ゲツジ</t>
    </rPh>
    <rPh sb="25" eb="27">
      <t>シキン</t>
    </rPh>
    <rPh sb="27" eb="29">
      <t>ケイカク</t>
    </rPh>
    <phoneticPr fontId="1"/>
  </si>
  <si>
    <t>㉑</t>
    <phoneticPr fontId="1"/>
  </si>
  <si>
    <t>売上収入</t>
    <rPh sb="0" eb="2">
      <t>ウリアゲ</t>
    </rPh>
    <rPh sb="2" eb="4">
      <t>シュウニュウ</t>
    </rPh>
    <phoneticPr fontId="1"/>
  </si>
  <si>
    <t>入力画面から計算転記
BS⑥＝㉑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</si>
  <si>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税金支出</t>
    <rPh sb="0" eb="2">
      <t>ゼイキン</t>
    </rPh>
    <rPh sb="2" eb="4">
      <t>シシュツ</t>
    </rPh>
    <phoneticPr fontId="1"/>
  </si>
  <si>
    <t>入力画面から計算転記
BS⑪＝㉑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</si>
  <si>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㉒</t>
    <phoneticPr fontId="1"/>
  </si>
  <si>
    <t>資金収支</t>
    <rPh sb="0" eb="2">
      <t>シキン</t>
    </rPh>
    <rPh sb="2" eb="4">
      <t>シュウシ</t>
    </rPh>
    <phoneticPr fontId="1"/>
  </si>
  <si>
    <t>⑳－㉑＝㉒</t>
    <phoneticPr fontId="1"/>
  </si>
  <si>
    <t>月次予算BSより計算転記
BS⑲＝㉓
上期・通期累計⇒４月の値
下期累計⇒９月の値</t>
    <rPh sb="0" eb="2">
      <t>ゲツジ</t>
    </rPh>
    <rPh sb="2" eb="4">
      <t>ヨサン</t>
    </rPh>
    <rPh sb="8" eb="10">
      <t>ケイサン</t>
    </rPh>
    <rPh sb="10" eb="12">
      <t>テンキ</t>
    </rPh>
    <rPh sb="19" eb="21">
      <t>カミキ</t>
    </rPh>
    <rPh sb="22" eb="24">
      <t>ツウキ</t>
    </rPh>
    <rPh sb="24" eb="26">
      <t>ルイケイ</t>
    </rPh>
    <rPh sb="28" eb="29">
      <t>ツキ</t>
    </rPh>
    <rPh sb="30" eb="31">
      <t>アタイ</t>
    </rPh>
    <rPh sb="32" eb="34">
      <t>シモキ</t>
    </rPh>
    <rPh sb="34" eb="36">
      <t>ルイケイ</t>
    </rPh>
    <rPh sb="38" eb="39">
      <t>ツキ</t>
    </rPh>
    <rPh sb="40" eb="41">
      <t>アタイ</t>
    </rPh>
    <phoneticPr fontId="1"/>
  </si>
  <si>
    <t>月初資金残高</t>
    <rPh sb="0" eb="2">
      <t>ゲッショ</t>
    </rPh>
    <rPh sb="2" eb="4">
      <t>シキン</t>
    </rPh>
    <rPh sb="4" eb="6">
      <t>ザンダカ</t>
    </rPh>
    <phoneticPr fontId="1"/>
  </si>
  <si>
    <t>月末資金残高</t>
    <rPh sb="0" eb="2">
      <t>ゲツマツ</t>
    </rPh>
    <rPh sb="2" eb="4">
      <t>シキン</t>
    </rPh>
    <rPh sb="4" eb="6">
      <t>ザンダカ</t>
    </rPh>
    <phoneticPr fontId="1"/>
  </si>
  <si>
    <t>㉓</t>
    <phoneticPr fontId="1"/>
  </si>
  <si>
    <t>㉔</t>
    <phoneticPr fontId="1"/>
  </si>
  <si>
    <t>計算：㉒＋㉓＝㉔
上期・通期累計⇒４月の値
下期累計⇒９月の値</t>
    <rPh sb="0" eb="2">
      <t>ケイサン</t>
    </rPh>
    <phoneticPr fontId="1"/>
  </si>
  <si>
    <t>EXCEL_予算実務</t>
    <rPh sb="6" eb="8">
      <t>ヨサン</t>
    </rPh>
    <rPh sb="8" eb="10">
      <t>ジツム</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</si>
  <si>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月次予算PLだけでなく、月次予算BS・月次予算ＣＦさらに月次資金計画書のシミュレーション計算のメカニズムを理解する。</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ゲツジ</t>
    </rPh>
    <rPh sb="109" eb="111">
      <t>ヨサン</t>
    </rPh>
    <rPh sb="119" eb="121">
      <t>ゲツジ</t>
    </rPh>
    <rPh sb="121" eb="123">
      <t>ヨサン</t>
    </rPh>
    <rPh sb="126" eb="128">
      <t>ゲツジ</t>
    </rPh>
    <rPh sb="128" eb="130">
      <t>ヨサン</t>
    </rPh>
    <rPh sb="135" eb="137">
      <t>ゲツジ</t>
    </rPh>
    <rPh sb="137" eb="139">
      <t>シキン</t>
    </rPh>
    <rPh sb="139" eb="142">
      <t>ケイカクショ</t>
    </rPh>
    <rPh sb="151" eb="153">
      <t>ケイサン</t>
    </rPh>
    <rPh sb="160" eb="162">
      <t>リカイ</t>
    </rPh>
    <phoneticPr fontId="1"/>
  </si>
  <si>
    <t>出力画面</t>
    <rPh sb="0" eb="1">
      <t>デ</t>
    </rPh>
    <rPh sb="1" eb="2">
      <t>リョク</t>
    </rPh>
    <rPh sb="2" eb="4">
      <t>ガメン</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</si>
  <si>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</si>
  <si>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</si>
  <si>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r>
      <t>【ポイント】入力画面：月次売上計画の入力→販売単価×販売数量＝売上高の月次計画数値を入力する。
　　　　　　</t>
    </r>
    <r>
      <rPr>
        <b/>
        <sz val="14"/>
        <color rgb="FFFF0000"/>
        <rFont val="メイリオ"/>
        <family val="3"/>
        <charset val="128"/>
      </rPr>
      <t>⇒売掛金と現金預金の増加額と減少額をセル計算定義し・検証する。また、未払消費税等の増加額と減少額をセル計算定義する。
　　　　　　　すべてのBS科目の月次増減計画明細を作成する。資本金は10,000千円で変わらないので入力を省略している。</t>
    </r>
    <rPh sb="6" eb="10">
      <t>ニュウリョクガメン</t>
    </rPh>
    <rPh sb="11" eb="13">
      <t>ゲツジ</t>
    </rPh>
    <rPh sb="13" eb="15">
      <t>ウリアゲ</t>
    </rPh>
    <rPh sb="15" eb="17">
      <t>ケイカク</t>
    </rPh>
    <rPh sb="18" eb="20">
      <t>ニュウリョク</t>
    </rPh>
    <rPh sb="21" eb="25">
      <t>ハンバイタンカ</t>
    </rPh>
    <rPh sb="26" eb="28">
      <t>ハンバイ</t>
    </rPh>
    <rPh sb="28" eb="30">
      <t>スウリョウ</t>
    </rPh>
    <rPh sb="31" eb="34">
      <t>ウリアゲダカ</t>
    </rPh>
    <rPh sb="35" eb="37">
      <t>ゲツジ</t>
    </rPh>
    <rPh sb="37" eb="39">
      <t>ケイカク</t>
    </rPh>
    <rPh sb="39" eb="41">
      <t>スウチ</t>
    </rPh>
    <rPh sb="42" eb="44">
      <t>ニュウリョク</t>
    </rPh>
    <rPh sb="55" eb="58">
      <t>ウリカケキン</t>
    </rPh>
    <rPh sb="59" eb="63">
      <t>ゲンキンヨキン</t>
    </rPh>
    <rPh sb="64" eb="66">
      <t>ゾウカ</t>
    </rPh>
    <rPh sb="66" eb="67">
      <t>ガク</t>
    </rPh>
    <rPh sb="68" eb="70">
      <t>ゲンショウ</t>
    </rPh>
    <rPh sb="70" eb="71">
      <t>ガク</t>
    </rPh>
    <rPh sb="74" eb="76">
      <t>ケイサン</t>
    </rPh>
    <rPh sb="76" eb="78">
      <t>テイギ</t>
    </rPh>
    <rPh sb="80" eb="82">
      <t>ケンショウ</t>
    </rPh>
    <rPh sb="88" eb="90">
      <t>ミハラ</t>
    </rPh>
    <rPh sb="90" eb="93">
      <t>ショウヒゼイ</t>
    </rPh>
    <rPh sb="93" eb="94">
      <t>ナド</t>
    </rPh>
    <rPh sb="95" eb="97">
      <t>ゾウカ</t>
    </rPh>
    <rPh sb="97" eb="98">
      <t>ガク</t>
    </rPh>
    <rPh sb="99" eb="101">
      <t>ゲンショウ</t>
    </rPh>
    <rPh sb="101" eb="102">
      <t>ガク</t>
    </rPh>
    <rPh sb="105" eb="107">
      <t>ケイサン</t>
    </rPh>
    <rPh sb="107" eb="109">
      <t>テイギ</t>
    </rPh>
    <rPh sb="126" eb="128">
      <t>カモク</t>
    </rPh>
    <rPh sb="129" eb="131">
      <t>ゲツジ</t>
    </rPh>
    <rPh sb="131" eb="133">
      <t>ゾウゲン</t>
    </rPh>
    <rPh sb="133" eb="135">
      <t>ケイカク</t>
    </rPh>
    <rPh sb="135" eb="137">
      <t>メイサイ</t>
    </rPh>
    <rPh sb="138" eb="140">
      <t>サクセイ</t>
    </rPh>
    <rPh sb="143" eb="146">
      <t>シホンキン</t>
    </rPh>
    <rPh sb="153" eb="155">
      <t>センエン</t>
    </rPh>
    <rPh sb="156" eb="157">
      <t>カ</t>
    </rPh>
    <rPh sb="163" eb="165">
      <t>ニュウリョク</t>
    </rPh>
    <rPh sb="166" eb="168">
      <t>ショウリャク</t>
    </rPh>
    <phoneticPr fontId="1"/>
  </si>
  <si>
    <r>
      <t>【問題】３月決算で単一製品を販売している。当期の４月～12月の実績は販売数量900個、売上高90,000千円。　翌１月～翌3月の見込数量300個、売上高30,000千円。
　　　　　　次期の平均販売単価は当期の平均販売単価の５％低下と仮定する。　当期の平均販売数量の月次平均を次期の４月とし、毎月10%増加すると仮定する。(端数切捨て)
  　　　　　</t>
    </r>
    <r>
      <rPr>
        <b/>
        <sz val="14"/>
        <color rgb="FFFF0000"/>
        <rFont val="メイリオ"/>
        <family val="3"/>
        <charset val="128"/>
      </rPr>
      <t>上記より、下記の売上関連PL＆CF計画の空欄へ記入しなさい。
　　　　　　消費税率10%。次期予算上の期首売掛金（当期着地予想）9,900千円、期首の未払消費税等は900千円と仮定する。
　　　　　　（納付は次期５月・次期中間納付はないと仮定する）　次期の売掛金回収条件は当月末締め、100%翌月末振込入金と仮定する。
                  期首の現金預金1,000千円、資本金10,000千円と仮定する。</t>
    </r>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7">
      <t>ヨク</t>
    </rPh>
    <rPh sb="58" eb="59">
      <t>ツキ</t>
    </rPh>
    <rPh sb="60" eb="61">
      <t>ヨク</t>
    </rPh>
    <rPh sb="62" eb="63">
      <t>ツキ</t>
    </rPh>
    <rPh sb="64" eb="66">
      <t>ミコ</t>
    </rPh>
    <rPh sb="66" eb="68">
      <t>スウリョウ</t>
    </rPh>
    <rPh sb="71" eb="72">
      <t>コ</t>
    </rPh>
    <rPh sb="73" eb="76">
      <t>ウリアゲダカ</t>
    </rPh>
    <rPh sb="82" eb="84">
      <t>センエン</t>
    </rPh>
    <rPh sb="92" eb="94">
      <t>ジキ</t>
    </rPh>
    <rPh sb="95" eb="97">
      <t>ヘイキン</t>
    </rPh>
    <rPh sb="97" eb="101">
      <t>ハンバイタンカ</t>
    </rPh>
    <rPh sb="102" eb="104">
      <t>トウキ</t>
    </rPh>
    <rPh sb="105" eb="109">
      <t>ヘイキンハンバイ</t>
    </rPh>
    <rPh sb="109" eb="111">
      <t>タンカ</t>
    </rPh>
    <rPh sb="114" eb="116">
      <t>テイカ</t>
    </rPh>
    <rPh sb="117" eb="119">
      <t>カテイ</t>
    </rPh>
    <rPh sb="123" eb="125">
      <t>トウキ</t>
    </rPh>
    <rPh sb="126" eb="128">
      <t>ヘイキン</t>
    </rPh>
    <rPh sb="128" eb="132">
      <t>ハンバイスウリョウ</t>
    </rPh>
    <rPh sb="133" eb="135">
      <t>ゲツジ</t>
    </rPh>
    <rPh sb="135" eb="137">
      <t>ヘイキン</t>
    </rPh>
    <rPh sb="138" eb="140">
      <t>ジキ</t>
    </rPh>
    <rPh sb="142" eb="143">
      <t>ツキ</t>
    </rPh>
    <rPh sb="146" eb="148">
      <t>マイツキ</t>
    </rPh>
    <rPh sb="151" eb="153">
      <t>ゾウカ</t>
    </rPh>
    <rPh sb="156" eb="158">
      <t>カテイ</t>
    </rPh>
    <rPh sb="162" eb="166">
      <t>ハスウキリス</t>
    </rPh>
    <rPh sb="176" eb="178">
      <t>ジョウキ</t>
    </rPh>
    <rPh sb="181" eb="183">
      <t>カキ</t>
    </rPh>
    <rPh sb="184" eb="186">
      <t>ウリアゲ</t>
    </rPh>
    <rPh sb="186" eb="188">
      <t>カンレン</t>
    </rPh>
    <rPh sb="193" eb="195">
      <t>ケイカク</t>
    </rPh>
    <rPh sb="196" eb="198">
      <t>クウラン</t>
    </rPh>
    <rPh sb="199" eb="201">
      <t>キニュウ</t>
    </rPh>
    <rPh sb="213" eb="217">
      <t>ショウヒゼイリツ</t>
    </rPh>
    <rPh sb="221" eb="223">
      <t>ジキ</t>
    </rPh>
    <rPh sb="223" eb="226">
      <t>ヨサンジョウ</t>
    </rPh>
    <rPh sb="227" eb="229">
      <t>キシュ</t>
    </rPh>
    <rPh sb="229" eb="232">
      <t>ウリカケキン</t>
    </rPh>
    <rPh sb="245" eb="247">
      <t>センエン</t>
    </rPh>
    <rPh sb="248" eb="250">
      <t>キシュ</t>
    </rPh>
    <rPh sb="251" eb="253">
      <t>ミハラ</t>
    </rPh>
    <rPh sb="253" eb="256">
      <t>ショウヒゼイ</t>
    </rPh>
    <rPh sb="256" eb="257">
      <t>ナド</t>
    </rPh>
    <rPh sb="261" eb="263">
      <t>センエン</t>
    </rPh>
    <rPh sb="264" eb="266">
      <t>カテイ</t>
    </rPh>
    <rPh sb="277" eb="279">
      <t>ノウフ</t>
    </rPh>
    <rPh sb="280" eb="282">
      <t>ジキ</t>
    </rPh>
    <rPh sb="283" eb="284">
      <t>ツキ</t>
    </rPh>
    <rPh sb="285" eb="287">
      <t>ジキ</t>
    </rPh>
    <rPh sb="287" eb="291">
      <t>チュウカンノウフ</t>
    </rPh>
    <rPh sb="295" eb="297">
      <t>カテイ</t>
    </rPh>
    <rPh sb="301" eb="303">
      <t>ジキ</t>
    </rPh>
    <rPh sb="304" eb="307">
      <t>ウリカケキン</t>
    </rPh>
    <rPh sb="307" eb="311">
      <t>カイシュウジョウケン</t>
    </rPh>
    <rPh sb="312" eb="314">
      <t>トウゲツ</t>
    </rPh>
    <rPh sb="314" eb="315">
      <t>マツ</t>
    </rPh>
    <rPh sb="315" eb="316">
      <t>シ</t>
    </rPh>
    <rPh sb="322" eb="324">
      <t>ヨクゲツ</t>
    </rPh>
    <rPh sb="324" eb="325">
      <t>マツ</t>
    </rPh>
    <rPh sb="325" eb="327">
      <t>フリコミ</t>
    </rPh>
    <rPh sb="327" eb="329">
      <t>ニュウキン</t>
    </rPh>
    <rPh sb="330" eb="332">
      <t>カテイ</t>
    </rPh>
    <rPh sb="354" eb="356">
      <t>キシュ</t>
    </rPh>
    <rPh sb="357" eb="361">
      <t>ゲンキンヨキン</t>
    </rPh>
    <rPh sb="366" eb="368">
      <t>センエン</t>
    </rPh>
    <rPh sb="369" eb="372">
      <t>シホンキン</t>
    </rPh>
    <rPh sb="378" eb="380">
      <t>センエン</t>
    </rPh>
    <rPh sb="381" eb="383">
      <t>カテイ</t>
    </rPh>
    <phoneticPr fontId="1"/>
  </si>
  <si>
    <r>
      <rPr>
        <b/>
        <sz val="14"/>
        <color theme="1"/>
        <rFont val="メイリオ"/>
        <family val="3"/>
        <charset val="128"/>
      </rPr>
      <t>【ポイント】</t>
    </r>
    <r>
      <rPr>
        <b/>
        <sz val="14"/>
        <color rgb="FFFF0000"/>
        <rFont val="メイリオ"/>
        <family val="3"/>
        <charset val="128"/>
      </rPr>
      <t>出力画面：入力画面の月次予算BS科目増減内訳より、月次予算ＢＳへ転記し、月次の貸借合計差額がゼロになっていることを検証する。
　　　　　月次利益剰余金残高は月次の純利益が累積されてゆくことに留意する。月次予算ＣＦは、税引前純利益は出力画面の月次予算PLの値を転記し、売上債権の増減額と
　　　　　未払消費税等の増減額は入力画面のBS科目増減内訳の月次増減額を符号に留意して転記する。
　　　　　現金及び現金同等物の月末残高は月次予算BSの現金預金と一致していることを検証する。
　　　　　月次資金計画書は、入力画面の月次予算BS科目増減内訳より、転記し、月末資金残高が月次予算BSの現金及び預金の残高と一致していることを検証する。</t>
    </r>
    <rPh sb="6" eb="10">
      <t>シュツリョクガメン</t>
    </rPh>
    <rPh sb="11" eb="15">
      <t>ニュウリョクガメン</t>
    </rPh>
    <rPh sb="16" eb="18">
      <t>ゲツジ</t>
    </rPh>
    <rPh sb="18" eb="20">
      <t>ヨサン</t>
    </rPh>
    <rPh sb="22" eb="24">
      <t>カモク</t>
    </rPh>
    <rPh sb="24" eb="26">
      <t>ゾウゲン</t>
    </rPh>
    <rPh sb="26" eb="28">
      <t>ウチワケ</t>
    </rPh>
    <rPh sb="31" eb="33">
      <t>ゲツジ</t>
    </rPh>
    <rPh sb="33" eb="35">
      <t>ヨサン</t>
    </rPh>
    <rPh sb="38" eb="40">
      <t>テンキ</t>
    </rPh>
    <rPh sb="42" eb="44">
      <t>ゲツジ</t>
    </rPh>
    <rPh sb="45" eb="47">
      <t>タイシャク</t>
    </rPh>
    <rPh sb="47" eb="51">
      <t>ゴウケイサガク</t>
    </rPh>
    <rPh sb="63" eb="65">
      <t>ケンショウ</t>
    </rPh>
    <rPh sb="74" eb="76">
      <t>ゲツジ</t>
    </rPh>
    <rPh sb="76" eb="78">
      <t>リエキ</t>
    </rPh>
    <rPh sb="78" eb="81">
      <t>ジョウヨキン</t>
    </rPh>
    <rPh sb="81" eb="83">
      <t>ザンダカ</t>
    </rPh>
    <rPh sb="84" eb="86">
      <t>ゲツジ</t>
    </rPh>
    <rPh sb="87" eb="90">
      <t>ジュンリエキ</t>
    </rPh>
    <rPh sb="91" eb="93">
      <t>ルイセキ</t>
    </rPh>
    <rPh sb="101" eb="103">
      <t>リュウイ</t>
    </rPh>
    <rPh sb="106" eb="108">
      <t>ゲツジ</t>
    </rPh>
    <rPh sb="108" eb="110">
      <t>ヨサン</t>
    </rPh>
    <rPh sb="114" eb="117">
      <t>ゼイビキマエ</t>
    </rPh>
    <rPh sb="117" eb="120">
      <t>ジュンリエキ</t>
    </rPh>
    <rPh sb="121" eb="123">
      <t>シュツリョク</t>
    </rPh>
    <rPh sb="123" eb="125">
      <t>ガメン</t>
    </rPh>
    <rPh sb="126" eb="128">
      <t>ゲツジ</t>
    </rPh>
    <rPh sb="128" eb="130">
      <t>ヨサン</t>
    </rPh>
    <rPh sb="133" eb="134">
      <t>アタイ</t>
    </rPh>
    <rPh sb="135" eb="137">
      <t>テンキ</t>
    </rPh>
    <rPh sb="139" eb="141">
      <t>ウリアゲ</t>
    </rPh>
    <rPh sb="141" eb="143">
      <t>サイケン</t>
    </rPh>
    <rPh sb="144" eb="147">
      <t>ゾウゲンガク</t>
    </rPh>
    <rPh sb="154" eb="156">
      <t>ミハラ</t>
    </rPh>
    <rPh sb="156" eb="159">
      <t>ショウヒゼイ</t>
    </rPh>
    <rPh sb="159" eb="160">
      <t>ナド</t>
    </rPh>
    <rPh sb="161" eb="164">
      <t>ゾウゲンガク</t>
    </rPh>
    <rPh sb="165" eb="169">
      <t>ニュウリョクガメン</t>
    </rPh>
    <rPh sb="172" eb="174">
      <t>カモク</t>
    </rPh>
    <rPh sb="174" eb="176">
      <t>ゾウゲン</t>
    </rPh>
    <rPh sb="176" eb="178">
      <t>ウチワケ</t>
    </rPh>
    <rPh sb="179" eb="181">
      <t>ゲツジ</t>
    </rPh>
    <rPh sb="181" eb="183">
      <t>ゾウゲン</t>
    </rPh>
    <rPh sb="183" eb="184">
      <t>ガク</t>
    </rPh>
    <rPh sb="185" eb="187">
      <t>フゴウ</t>
    </rPh>
    <rPh sb="188" eb="190">
      <t>リュウイ</t>
    </rPh>
    <rPh sb="192" eb="194">
      <t>テンキ</t>
    </rPh>
    <rPh sb="203" eb="205">
      <t>ゲンキン</t>
    </rPh>
    <rPh sb="205" eb="206">
      <t>オヨ</t>
    </rPh>
    <rPh sb="207" eb="209">
      <t>ゲンキン</t>
    </rPh>
    <rPh sb="209" eb="212">
      <t>ドウトウブツ</t>
    </rPh>
    <rPh sb="213" eb="214">
      <t>ゲツ</t>
    </rPh>
    <rPh sb="214" eb="215">
      <t>マツ</t>
    </rPh>
    <rPh sb="215" eb="217">
      <t>ザンダカ</t>
    </rPh>
    <rPh sb="218" eb="220">
      <t>ゲツジ</t>
    </rPh>
    <rPh sb="220" eb="222">
      <t>ヨサン</t>
    </rPh>
    <rPh sb="225" eb="227">
      <t>ゲンキン</t>
    </rPh>
    <rPh sb="227" eb="229">
      <t>ヨキン</t>
    </rPh>
    <rPh sb="230" eb="232">
      <t>イッチ</t>
    </rPh>
    <rPh sb="239" eb="241">
      <t>ケンショウ</t>
    </rPh>
    <rPh sb="250" eb="252">
      <t>ゲツジ</t>
    </rPh>
    <rPh sb="252" eb="257">
      <t>シキンケイカクショ</t>
    </rPh>
    <rPh sb="279" eb="281">
      <t>テンキ</t>
    </rPh>
    <rPh sb="283" eb="285">
      <t>ゲツマツ</t>
    </rPh>
    <rPh sb="285" eb="287">
      <t>シキン</t>
    </rPh>
    <rPh sb="287" eb="289">
      <t>ザンダカ</t>
    </rPh>
    <rPh sb="290" eb="292">
      <t>ゲツジ</t>
    </rPh>
    <rPh sb="292" eb="294">
      <t>ヨサン</t>
    </rPh>
    <rPh sb="297" eb="299">
      <t>ゲンキン</t>
    </rPh>
    <rPh sb="299" eb="300">
      <t>オヨ</t>
    </rPh>
    <rPh sb="301" eb="303">
      <t>ヨキン</t>
    </rPh>
    <rPh sb="304" eb="306">
      <t>ザンダカ</t>
    </rPh>
    <rPh sb="307" eb="309">
      <t>イッチ</t>
    </rPh>
    <rPh sb="316" eb="318">
      <t>ケンショウ</t>
    </rPh>
    <phoneticPr fontId="1"/>
  </si>
  <si>
    <r>
      <rPr>
        <b/>
        <sz val="14"/>
        <color theme="1"/>
        <rFont val="メイリオ"/>
        <family val="3"/>
        <charset val="128"/>
      </rPr>
      <t>【解説２】</t>
    </r>
    <r>
      <rPr>
        <b/>
        <sz val="14"/>
        <color rgb="FFFF0000"/>
        <rFont val="メイリオ"/>
        <family val="3"/>
        <charset val="128"/>
      </rPr>
      <t>EXCELの入力画面からEXCEL報告用の出力画面へ自動計算転記設定を行い、正しく転記されているかを検証する。
　　　　　BS科目「利益剰余金」には月次純利益が累積で足されてゆく点に留意を要する。
　　　　　月次予算BSの貸借合計の一致を検証する。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rPh sb="68" eb="70">
      <t>カモク</t>
    </rPh>
    <rPh sb="71" eb="76">
      <t>リエキジョウヨキン</t>
    </rPh>
    <rPh sb="79" eb="81">
      <t>ゲツジ</t>
    </rPh>
    <rPh sb="81" eb="84">
      <t>ジュンリエキ</t>
    </rPh>
    <rPh sb="85" eb="87">
      <t>ルイセキ</t>
    </rPh>
    <rPh sb="88" eb="89">
      <t>タ</t>
    </rPh>
    <rPh sb="94" eb="95">
      <t>テン</t>
    </rPh>
    <rPh sb="96" eb="98">
      <t>リュウイ</t>
    </rPh>
    <rPh sb="99" eb="100">
      <t>ヨウ</t>
    </rPh>
    <rPh sb="109" eb="111">
      <t>ゲツジ</t>
    </rPh>
    <rPh sb="111" eb="113">
      <t>ヨサン</t>
    </rPh>
    <rPh sb="116" eb="120">
      <t>タイシャクゴウケイ</t>
    </rPh>
    <rPh sb="121" eb="123">
      <t>イッチ</t>
    </rPh>
    <rPh sb="124" eb="126">
      <t>ケンショウ</t>
    </rPh>
    <phoneticPr fontId="1"/>
  </si>
  <si>
    <r>
      <rPr>
        <b/>
        <sz val="14"/>
        <color theme="1"/>
        <rFont val="メイリオ"/>
        <family val="3"/>
        <charset val="128"/>
      </rPr>
      <t>【解説１】</t>
    </r>
    <r>
      <rPr>
        <b/>
        <sz val="14"/>
        <color rgb="FFFF0000"/>
        <rFont val="メイリオ"/>
        <family val="3"/>
        <charset val="128"/>
      </rPr>
      <t>EXCELの入力画面からEXCEL報告用の出力画面へ自動計算転記設定を行い、正しく転記されているかを検証する。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phoneticPr fontId="1"/>
  </si>
  <si>
    <r>
      <rPr>
        <b/>
        <sz val="14"/>
        <color theme="1"/>
        <rFont val="メイリオ"/>
        <family val="3"/>
        <charset val="128"/>
      </rPr>
      <t>【解説３】</t>
    </r>
    <r>
      <rPr>
        <b/>
        <sz val="14"/>
        <color rgb="FFFF0000"/>
        <rFont val="メイリオ"/>
        <family val="3"/>
        <charset val="128"/>
      </rPr>
      <t>EXCELの入力画面（ＢＳ科目月次増減）からEXCEL報告用の出力画面へ自動計算転記設定を行い、正しく転記されているかを検証する。
　　　　　BS資産科目はマイナス符号をつける。　税引前当期純利益は出力画面の月次予算ＰＬの同科目金額を転記する。
　　　　　現金及び現金同等物の月末残高が月次予算BSの現金預金と一致していることを確認する。</t>
    </r>
    <rPh sb="1" eb="3">
      <t>カイセツ</t>
    </rPh>
    <rPh sb="11" eb="15">
      <t>ニュウリョクガメン</t>
    </rPh>
    <rPh sb="18" eb="20">
      <t>カモク</t>
    </rPh>
    <rPh sb="20" eb="22">
      <t>ゲツジ</t>
    </rPh>
    <rPh sb="22" eb="24">
      <t>ゾウゲン</t>
    </rPh>
    <rPh sb="32" eb="35">
      <t>ホウコクヨウ</t>
    </rPh>
    <rPh sb="36" eb="40">
      <t>シュツリョクガメン</t>
    </rPh>
    <rPh sb="41" eb="43">
      <t>ジドウ</t>
    </rPh>
    <rPh sb="43" eb="45">
      <t>ケイサン</t>
    </rPh>
    <rPh sb="45" eb="47">
      <t>テンキ</t>
    </rPh>
    <rPh sb="47" eb="49">
      <t>セッテイ</t>
    </rPh>
    <rPh sb="50" eb="51">
      <t>オコナ</t>
    </rPh>
    <rPh sb="53" eb="54">
      <t>タダ</t>
    </rPh>
    <rPh sb="56" eb="58">
      <t>テンキ</t>
    </rPh>
    <rPh sb="65" eb="67">
      <t>ケンショウ</t>
    </rPh>
    <rPh sb="78" eb="80">
      <t>シサン</t>
    </rPh>
    <rPh sb="80" eb="82">
      <t>カモク</t>
    </rPh>
    <rPh sb="87" eb="89">
      <t>フゴウ</t>
    </rPh>
    <rPh sb="95" eb="98">
      <t>ゼイビキマエ</t>
    </rPh>
    <rPh sb="98" eb="103">
      <t>トウキジュンリエキ</t>
    </rPh>
    <rPh sb="104" eb="108">
      <t>シュツリョクガメン</t>
    </rPh>
    <rPh sb="109" eb="111">
      <t>ゲツジ</t>
    </rPh>
    <rPh sb="111" eb="113">
      <t>ヨサン</t>
    </rPh>
    <rPh sb="133" eb="135">
      <t>ゲンキン</t>
    </rPh>
    <rPh sb="135" eb="136">
      <t>オヨ</t>
    </rPh>
    <rPh sb="137" eb="139">
      <t>ゲンキン</t>
    </rPh>
    <rPh sb="139" eb="142">
      <t>ドウトウブツ</t>
    </rPh>
    <rPh sb="143" eb="145">
      <t>ゲツマツ</t>
    </rPh>
    <rPh sb="145" eb="147">
      <t>ザンダカ</t>
    </rPh>
    <rPh sb="148" eb="150">
      <t>ゲツジ</t>
    </rPh>
    <rPh sb="150" eb="152">
      <t>ヨサン</t>
    </rPh>
    <rPh sb="155" eb="157">
      <t>ゲンキン</t>
    </rPh>
    <rPh sb="157" eb="159">
      <t>ヨキン</t>
    </rPh>
    <rPh sb="160" eb="162">
      <t>イッチ</t>
    </rPh>
    <rPh sb="169" eb="171">
      <t>カクニン</t>
    </rPh>
    <phoneticPr fontId="1"/>
  </si>
  <si>
    <r>
      <rPr>
        <b/>
        <sz val="14"/>
        <color theme="1"/>
        <rFont val="メイリオ"/>
        <family val="3"/>
        <charset val="128"/>
      </rPr>
      <t>【解説４】</t>
    </r>
    <r>
      <rPr>
        <b/>
        <sz val="14"/>
        <color rgb="FFFF0000"/>
        <rFont val="メイリオ"/>
        <family val="3"/>
        <charset val="128"/>
      </rPr>
      <t>EXCELの入力画面（ＢＳ科目入金額・支払額）からEXCEL報告用の出力画面へ自動計算転記設定を行い、正しく転記されているかを検証する。
　　　　　月末資金残高が月次予算BSの現金預金と一致していることを確認する。</t>
    </r>
    <rPh sb="1" eb="3">
      <t>カイセツ</t>
    </rPh>
    <rPh sb="11" eb="15">
      <t>ニュウリョクガメン</t>
    </rPh>
    <rPh sb="18" eb="20">
      <t>カモク</t>
    </rPh>
    <rPh sb="20" eb="23">
      <t>ニュウキンガク</t>
    </rPh>
    <rPh sb="24" eb="26">
      <t>シハライ</t>
    </rPh>
    <rPh sb="26" eb="27">
      <t>ガク</t>
    </rPh>
    <rPh sb="35" eb="38">
      <t>ホウコクヨウ</t>
    </rPh>
    <rPh sb="39" eb="43">
      <t>シュツリョクガメン</t>
    </rPh>
    <rPh sb="44" eb="46">
      <t>ジドウ</t>
    </rPh>
    <rPh sb="46" eb="48">
      <t>ケイサン</t>
    </rPh>
    <rPh sb="48" eb="50">
      <t>テンキ</t>
    </rPh>
    <rPh sb="50" eb="52">
      <t>セッテイ</t>
    </rPh>
    <rPh sb="53" eb="54">
      <t>オコナ</t>
    </rPh>
    <rPh sb="56" eb="57">
      <t>タダ</t>
    </rPh>
    <rPh sb="59" eb="61">
      <t>テンキ</t>
    </rPh>
    <rPh sb="68" eb="70">
      <t>ケンショウ</t>
    </rPh>
    <rPh sb="79" eb="81">
      <t>ゲツマツ</t>
    </rPh>
    <rPh sb="81" eb="83">
      <t>シキン</t>
    </rPh>
    <rPh sb="83" eb="85">
      <t>ザンダカ</t>
    </rPh>
    <rPh sb="86" eb="88">
      <t>ゲツジ</t>
    </rPh>
    <rPh sb="88" eb="90">
      <t>ヨサン</t>
    </rPh>
    <rPh sb="93" eb="95">
      <t>ゲンキン</t>
    </rPh>
    <rPh sb="95" eb="97">
      <t>ヨキン</t>
    </rPh>
    <rPh sb="98" eb="100">
      <t>イッチ</t>
    </rPh>
    <rPh sb="107" eb="109">
      <t>カクニン</t>
    </rPh>
    <phoneticPr fontId="1"/>
  </si>
  <si>
    <r>
      <rPr>
        <b/>
        <sz val="14"/>
        <color theme="1"/>
        <rFont val="メイリオ"/>
        <family val="3"/>
        <charset val="128"/>
      </rPr>
      <t>【解説】</t>
    </r>
    <r>
      <rPr>
        <b/>
        <sz val="14"/>
        <color rgb="FFFF0000"/>
        <rFont val="メイリオ"/>
        <family val="3"/>
        <charset val="128"/>
      </rPr>
      <t xml:space="preserve">
　予算には実績の会計学のような学問がない。従って、月次予算BSを作成する場合は、BS科目ごとに「単式簿記型」で月次予算の計算をEXCELで行うことになる。
　各月末の貸借対照表科目の貸借合計が一致していることを確認する必要がある。上記の黄色いセルはEXCELでのBS科目の計算式定義箇所になる。
　１箇所でも間違えれば、正しい月次予算ＢＳは出来ないことになる。科目数が増えたり、決済条件等が複雑化すると、もはやEXCELでの月次予算BSの作成は困難になる。</t>
    </r>
    <rPh sb="1" eb="3">
      <t>カイセツ</t>
    </rPh>
    <rPh sb="6" eb="8">
      <t>ヨサン</t>
    </rPh>
    <rPh sb="10" eb="12">
      <t>ジッセキ</t>
    </rPh>
    <rPh sb="13" eb="16">
      <t>カイケイガク</t>
    </rPh>
    <rPh sb="20" eb="22">
      <t>ガクモン</t>
    </rPh>
    <rPh sb="26" eb="27">
      <t>シタガ</t>
    </rPh>
    <rPh sb="30" eb="32">
      <t>ゲツジ</t>
    </rPh>
    <rPh sb="32" eb="34">
      <t>ヨサン</t>
    </rPh>
    <rPh sb="37" eb="39">
      <t>サクセイ</t>
    </rPh>
    <rPh sb="41" eb="43">
      <t>バアイ</t>
    </rPh>
    <rPh sb="47" eb="49">
      <t>カモク</t>
    </rPh>
    <rPh sb="53" eb="58">
      <t>タンシキボキガタ</t>
    </rPh>
    <rPh sb="60" eb="62">
      <t>ゲツジ</t>
    </rPh>
    <rPh sb="62" eb="64">
      <t>ヨサン</t>
    </rPh>
    <rPh sb="65" eb="67">
      <t>ケイサン</t>
    </rPh>
    <rPh sb="74" eb="75">
      <t>オコナ</t>
    </rPh>
    <rPh sb="84" eb="85">
      <t>カク</t>
    </rPh>
    <rPh sb="85" eb="86">
      <t>ツキ</t>
    </rPh>
    <rPh sb="86" eb="87">
      <t>マツ</t>
    </rPh>
    <rPh sb="88" eb="90">
      <t>タイシャク</t>
    </rPh>
    <rPh sb="90" eb="93">
      <t>タイショウヒョウ</t>
    </rPh>
    <rPh sb="93" eb="95">
      <t>カモク</t>
    </rPh>
    <rPh sb="96" eb="98">
      <t>タイシャク</t>
    </rPh>
    <rPh sb="98" eb="100">
      <t>ゴウケイ</t>
    </rPh>
    <rPh sb="101" eb="103">
      <t>イッチ</t>
    </rPh>
    <rPh sb="110" eb="112">
      <t>カクニン</t>
    </rPh>
    <rPh sb="114" eb="116">
      <t>ヒツヨウ</t>
    </rPh>
    <rPh sb="120" eb="122">
      <t>ジョウキ</t>
    </rPh>
    <rPh sb="123" eb="125">
      <t>キイロ</t>
    </rPh>
    <rPh sb="138" eb="140">
      <t>カモク</t>
    </rPh>
    <rPh sb="141" eb="144">
      <t>ケイサンシキ</t>
    </rPh>
    <rPh sb="144" eb="146">
      <t>テイギ</t>
    </rPh>
    <rPh sb="146" eb="148">
      <t>カショ</t>
    </rPh>
    <rPh sb="155" eb="157">
      <t>カショ</t>
    </rPh>
    <rPh sb="159" eb="161">
      <t>マチガ</t>
    </rPh>
    <rPh sb="165" eb="166">
      <t>タダ</t>
    </rPh>
    <rPh sb="168" eb="170">
      <t>ゲツジ</t>
    </rPh>
    <rPh sb="170" eb="172">
      <t>ヨサン</t>
    </rPh>
    <rPh sb="175" eb="177">
      <t>デキ</t>
    </rPh>
    <rPh sb="185" eb="188">
      <t>カモクスウ</t>
    </rPh>
    <rPh sb="189" eb="190">
      <t>フ</t>
    </rPh>
    <rPh sb="194" eb="198">
      <t>ケッサイジョウケン</t>
    </rPh>
    <rPh sb="198" eb="199">
      <t>ナド</t>
    </rPh>
    <rPh sb="200" eb="203">
      <t>フクザツカ</t>
    </rPh>
    <rPh sb="217" eb="219">
      <t>ゲツジ</t>
    </rPh>
    <rPh sb="219" eb="221">
      <t>ヨサン</t>
    </rPh>
    <rPh sb="224" eb="226">
      <t>サクセイ</t>
    </rPh>
    <rPh sb="227" eb="229">
      <t>コンナン</t>
    </rPh>
    <phoneticPr fontId="1"/>
  </si>
  <si>
    <t>②予算会計システム</t>
    <rPh sb="1" eb="5">
      <t>ヨサンカイケイ</t>
    </rPh>
    <phoneticPr fontId="1"/>
  </si>
  <si>
    <t>PÐCAのDoの実行の実績には「会計学」という学問があるが、Plan（計画）には学問がない。
そこで、「予算会計学」をつくり、シミュレーションできる様に「予算会計システム」をイメージして一緒に演習して行きます。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rPh sb="100" eb="101">
      <t>ユ</t>
    </rPh>
    <phoneticPr fontId="1"/>
  </si>
  <si>
    <t>予算会計システム</t>
    <rPh sb="0" eb="2">
      <t>ヨサン</t>
    </rPh>
    <rPh sb="2" eb="4">
      <t>カイケイ</t>
    </rPh>
    <phoneticPr fontId="1"/>
  </si>
  <si>
    <t>予算FS範囲</t>
    <rPh sb="0" eb="2">
      <t>ヨサン</t>
    </rPh>
    <rPh sb="4" eb="6">
      <t>ハンイ</t>
    </rPh>
    <phoneticPr fontId="1"/>
  </si>
  <si>
    <t>仕訳形式①</t>
    <rPh sb="0" eb="2">
      <t>シワケ</t>
    </rPh>
    <rPh sb="2" eb="4">
      <t>ケイシキ</t>
    </rPh>
    <phoneticPr fontId="1"/>
  </si>
  <si>
    <t>KPI含む</t>
    <rPh sb="3" eb="4">
      <t>フク</t>
    </rPh>
    <phoneticPr fontId="1"/>
  </si>
  <si>
    <t>仕訳形式②</t>
    <rPh sb="0" eb="2">
      <t>シワケ</t>
    </rPh>
    <rPh sb="2" eb="4">
      <t>ケイシキ</t>
    </rPh>
    <phoneticPr fontId="1"/>
  </si>
  <si>
    <t>非会計数値予算仕訳</t>
    <rPh sb="0" eb="3">
      <t>ヒカイケイ</t>
    </rPh>
    <rPh sb="3" eb="5">
      <t>スウチ</t>
    </rPh>
    <rPh sb="5" eb="7">
      <t>ヨサン</t>
    </rPh>
    <rPh sb="7" eb="9">
      <t>シワケ</t>
    </rPh>
    <phoneticPr fontId="1"/>
  </si>
  <si>
    <t>マスタ登録</t>
    <rPh sb="3" eb="5">
      <t>トウロク</t>
    </rPh>
    <phoneticPr fontId="1"/>
  </si>
  <si>
    <t>会社区分</t>
    <rPh sb="0" eb="2">
      <t>カイシャ</t>
    </rPh>
    <rPh sb="2" eb="4">
      <t>クブン</t>
    </rPh>
    <phoneticPr fontId="1"/>
  </si>
  <si>
    <t>株式会社スリー・シー・コンサルティング</t>
    <rPh sb="0" eb="4">
      <t>カブシキガイシャ</t>
    </rPh>
    <phoneticPr fontId="1"/>
  </si>
  <si>
    <t>決算期区分</t>
    <rPh sb="0" eb="3">
      <t>ケッサンキ</t>
    </rPh>
    <rPh sb="3" eb="5">
      <t>クブン</t>
    </rPh>
    <phoneticPr fontId="1"/>
  </si>
  <si>
    <t>予算区分</t>
    <rPh sb="0" eb="2">
      <t>ヨサン</t>
    </rPh>
    <rPh sb="2" eb="4">
      <t>クブン</t>
    </rPh>
    <phoneticPr fontId="1"/>
  </si>
  <si>
    <t>予算作成</t>
    <rPh sb="0" eb="4">
      <t>ヨサンサクセイ</t>
    </rPh>
    <phoneticPr fontId="1"/>
  </si>
  <si>
    <t>科目マスタ</t>
    <rPh sb="0" eb="2">
      <t>カモク</t>
    </rPh>
    <phoneticPr fontId="1"/>
  </si>
  <si>
    <t>①</t>
    <phoneticPr fontId="1"/>
  </si>
  <si>
    <t>①</t>
    <phoneticPr fontId="1"/>
  </si>
  <si>
    <t>ＢＳ科目</t>
    <rPh sb="2" eb="4">
      <t>カモク</t>
    </rPh>
    <phoneticPr fontId="1"/>
  </si>
  <si>
    <t>A</t>
    <phoneticPr fontId="1"/>
  </si>
  <si>
    <t>資産科目</t>
    <rPh sb="0" eb="2">
      <t>シサン</t>
    </rPh>
    <rPh sb="2" eb="4">
      <t>カモク</t>
    </rPh>
    <phoneticPr fontId="1"/>
  </si>
  <si>
    <t>借</t>
    <rPh sb="0" eb="1">
      <t>カ</t>
    </rPh>
    <phoneticPr fontId="1"/>
  </si>
  <si>
    <t>入力科目</t>
    <rPh sb="0" eb="2">
      <t>ニュウリョク</t>
    </rPh>
    <rPh sb="2" eb="4">
      <t>カモク</t>
    </rPh>
    <phoneticPr fontId="1"/>
  </si>
  <si>
    <t>Ｂ</t>
    <phoneticPr fontId="1"/>
  </si>
  <si>
    <t>負債科目</t>
    <rPh sb="0" eb="2">
      <t>フサイ</t>
    </rPh>
    <rPh sb="2" eb="4">
      <t>カモク</t>
    </rPh>
    <phoneticPr fontId="1"/>
  </si>
  <si>
    <t>省略</t>
    <rPh sb="0" eb="2">
      <t>ショウリャク</t>
    </rPh>
    <phoneticPr fontId="1"/>
  </si>
  <si>
    <t>Ｃ</t>
    <phoneticPr fontId="1"/>
  </si>
  <si>
    <t>純資産科目</t>
    <rPh sb="0" eb="3">
      <t>ジュンシサン</t>
    </rPh>
    <rPh sb="3" eb="5">
      <t>カモク</t>
    </rPh>
    <phoneticPr fontId="1"/>
  </si>
  <si>
    <t>②</t>
    <phoneticPr fontId="1"/>
  </si>
  <si>
    <t>ＰＬ科目</t>
    <rPh sb="2" eb="4">
      <t>カモク</t>
    </rPh>
    <phoneticPr fontId="1"/>
  </si>
  <si>
    <t>Ｄ</t>
    <phoneticPr fontId="1"/>
  </si>
  <si>
    <t>収益科目</t>
    <rPh sb="0" eb="2">
      <t>シュウエキ</t>
    </rPh>
    <rPh sb="2" eb="4">
      <t>カモク</t>
    </rPh>
    <phoneticPr fontId="1"/>
  </si>
  <si>
    <t>貸</t>
    <rPh sb="0" eb="1">
      <t>カシ</t>
    </rPh>
    <phoneticPr fontId="1"/>
  </si>
  <si>
    <t>E</t>
    <phoneticPr fontId="1"/>
  </si>
  <si>
    <t>費用科目</t>
    <rPh sb="0" eb="2">
      <t>ヒヨウ</t>
    </rPh>
    <rPh sb="2" eb="4">
      <t>カモク</t>
    </rPh>
    <phoneticPr fontId="1"/>
  </si>
  <si>
    <t>③</t>
    <phoneticPr fontId="1"/>
  </si>
  <si>
    <t>ＣＦ科目</t>
    <rPh sb="2" eb="4">
      <t>カモク</t>
    </rPh>
    <phoneticPr fontId="1"/>
  </si>
  <si>
    <t>④</t>
    <phoneticPr fontId="1"/>
  </si>
  <si>
    <t>資金科目</t>
    <rPh sb="0" eb="2">
      <t>シキン</t>
    </rPh>
    <rPh sb="2" eb="4">
      <t>カモク</t>
    </rPh>
    <phoneticPr fontId="1"/>
  </si>
  <si>
    <t>⑤</t>
    <phoneticPr fontId="1"/>
  </si>
  <si>
    <t>非会計数値科目</t>
    <rPh sb="0" eb="3">
      <t>ヒカイケイ</t>
    </rPh>
    <rPh sb="3" eb="5">
      <t>スウチ</t>
    </rPh>
    <rPh sb="5" eb="7">
      <t>カモク</t>
    </rPh>
    <phoneticPr fontId="1"/>
  </si>
  <si>
    <t>略号：KPI</t>
    <rPh sb="0" eb="2">
      <t>リャクゴウ</t>
    </rPh>
    <phoneticPr fontId="1"/>
  </si>
  <si>
    <t>販売数量</t>
    <rPh sb="0" eb="3">
      <t>ハンバイスウ</t>
    </rPh>
    <rPh sb="3" eb="4">
      <t>リョウ</t>
    </rPh>
    <phoneticPr fontId="1"/>
  </si>
  <si>
    <t>PL型非会計科目→前期繰越なし</t>
    <rPh sb="2" eb="3">
      <t>カタ</t>
    </rPh>
    <rPh sb="3" eb="6">
      <t>ヒカイケイ</t>
    </rPh>
    <rPh sb="6" eb="8">
      <t>カモク</t>
    </rPh>
    <rPh sb="9" eb="11">
      <t>ゼンキ</t>
    </rPh>
    <rPh sb="11" eb="13">
      <t>クリコシ</t>
    </rPh>
    <phoneticPr fontId="1"/>
  </si>
  <si>
    <t>販売数量の増加原因：売上</t>
    <rPh sb="0" eb="3">
      <t>ハンバイスウ</t>
    </rPh>
    <rPh sb="3" eb="4">
      <t>リョウ</t>
    </rPh>
    <rPh sb="5" eb="7">
      <t>ゾウカ</t>
    </rPh>
    <rPh sb="7" eb="9">
      <t>ゲンイン</t>
    </rPh>
    <rPh sb="10" eb="12">
      <t>ウリアゲ</t>
    </rPh>
    <phoneticPr fontId="1"/>
  </si>
  <si>
    <t>計算科目</t>
    <rPh sb="0" eb="2">
      <t>ケイサン</t>
    </rPh>
    <rPh sb="2" eb="4">
      <t>カモク</t>
    </rPh>
    <phoneticPr fontId="1"/>
  </si>
  <si>
    <t>計算定義</t>
    <rPh sb="0" eb="2">
      <t>ケイサン</t>
    </rPh>
    <rPh sb="2" eb="4">
      <t>テイギ</t>
    </rPh>
    <phoneticPr fontId="1"/>
  </si>
  <si>
    <t>（400 PL 売上高）÷（701 KPI 販売数量）＝（703平均販売単価）</t>
    <rPh sb="8" eb="11">
      <t>ウリアゲダカ</t>
    </rPh>
    <rPh sb="22" eb="26">
      <t>ハンバイスウリョウ</t>
    </rPh>
    <rPh sb="32" eb="34">
      <t>ヘイキン</t>
    </rPh>
    <rPh sb="34" eb="36">
      <t>ハンバイ</t>
    </rPh>
    <rPh sb="36" eb="38">
      <t>タンカ</t>
    </rPh>
    <phoneticPr fontId="1"/>
  </si>
  <si>
    <t>端数処理：小数点未満四捨五入</t>
    <rPh sb="0" eb="4">
      <t>ハスウショリ</t>
    </rPh>
    <rPh sb="5" eb="8">
      <t>ショウスウテン</t>
    </rPh>
    <rPh sb="8" eb="10">
      <t>ミマン</t>
    </rPh>
    <rPh sb="10" eb="14">
      <t>シシャゴニュウ</t>
    </rPh>
    <phoneticPr fontId="1"/>
  </si>
  <si>
    <t>組織階層マスタ</t>
    <rPh sb="0" eb="2">
      <t>ソシキ</t>
    </rPh>
    <rPh sb="2" eb="4">
      <t>カイソウ</t>
    </rPh>
    <phoneticPr fontId="1"/>
  </si>
  <si>
    <t>①</t>
    <phoneticPr fontId="1"/>
  </si>
  <si>
    <t>全社</t>
    <rPh sb="0" eb="2">
      <t>ゼンシャ</t>
    </rPh>
    <phoneticPr fontId="1"/>
  </si>
  <si>
    <t>区分階層マスタ</t>
    <rPh sb="0" eb="2">
      <t>クブン</t>
    </rPh>
    <rPh sb="2" eb="4">
      <t>カイソウ</t>
    </rPh>
    <phoneticPr fontId="1"/>
  </si>
  <si>
    <t>決済条件等マスタ</t>
    <rPh sb="0" eb="4">
      <t>ケッサイジョウケン</t>
    </rPh>
    <rPh sb="4" eb="5">
      <t>ナド</t>
    </rPh>
    <phoneticPr fontId="1"/>
  </si>
  <si>
    <t>3-2</t>
    <phoneticPr fontId="1"/>
  </si>
  <si>
    <t>第3-2問_売上関連のPL・BS・CF・資金計画（その３-2）</t>
    <rPh sb="0" eb="1">
      <t>ダイ</t>
    </rPh>
    <rPh sb="4" eb="5">
      <t>モン</t>
    </rPh>
    <rPh sb="8" eb="10">
      <t>カンレン</t>
    </rPh>
    <rPh sb="20" eb="22">
      <t>シキン</t>
    </rPh>
    <rPh sb="22" eb="24">
      <t>ケイカク</t>
    </rPh>
    <phoneticPr fontId="1"/>
  </si>
  <si>
    <t>通常、実績の会計システムの総勘定科目に合わせる</t>
    <rPh sb="0" eb="2">
      <t>ツウジョウ</t>
    </rPh>
    <rPh sb="3" eb="5">
      <t>ジッセキ</t>
    </rPh>
    <rPh sb="6" eb="8">
      <t>カイケイ</t>
    </rPh>
    <rPh sb="13" eb="18">
      <t>ソウカンジョウカモク</t>
    </rPh>
    <rPh sb="19" eb="20">
      <t>ア</t>
    </rPh>
    <phoneticPr fontId="1"/>
  </si>
  <si>
    <t>繰越利益剰余金</t>
    <rPh sb="0" eb="2">
      <t>クリコシ</t>
    </rPh>
    <rPh sb="2" eb="4">
      <t>リエキ</t>
    </rPh>
    <rPh sb="4" eb="7">
      <t>ジョウヨキン</t>
    </rPh>
    <phoneticPr fontId="1"/>
  </si>
  <si>
    <t>Ｊ</t>
    <phoneticPr fontId="1"/>
  </si>
  <si>
    <t>収入科目</t>
    <rPh sb="0" eb="2">
      <t>シュウニュウ</t>
    </rPh>
    <rPh sb="2" eb="4">
      <t>カモク</t>
    </rPh>
    <phoneticPr fontId="1"/>
  </si>
  <si>
    <t>Ｋ</t>
    <phoneticPr fontId="1"/>
  </si>
  <si>
    <t>支出科目</t>
    <rPh sb="0" eb="2">
      <t>シシュツ</t>
    </rPh>
    <rPh sb="2" eb="4">
      <t>カモク</t>
    </rPh>
    <phoneticPr fontId="1"/>
  </si>
  <si>
    <t>Ｌ</t>
    <phoneticPr fontId="1"/>
  </si>
  <si>
    <t>繰越資金</t>
    <rPh sb="0" eb="2">
      <t>クリコシ</t>
    </rPh>
    <rPh sb="2" eb="4">
      <t>シキン</t>
    </rPh>
    <phoneticPr fontId="1"/>
  </si>
  <si>
    <t>①</t>
    <phoneticPr fontId="1"/>
  </si>
  <si>
    <t>当月末締100%次月振込入金（１カ月後入金）</t>
    <rPh sb="0" eb="2">
      <t>トウゲツ</t>
    </rPh>
    <rPh sb="2" eb="3">
      <t>マツ</t>
    </rPh>
    <rPh sb="3" eb="4">
      <t>シ</t>
    </rPh>
    <rPh sb="8" eb="10">
      <t>ジゲツ</t>
    </rPh>
    <rPh sb="10" eb="12">
      <t>フリコミ</t>
    </rPh>
    <rPh sb="12" eb="14">
      <t>ニュウキン</t>
    </rPh>
    <rPh sb="17" eb="18">
      <t>ツキ</t>
    </rPh>
    <rPh sb="18" eb="19">
      <t>ゴ</t>
    </rPh>
    <rPh sb="19" eb="21">
      <t>ニュウキン</t>
    </rPh>
    <phoneticPr fontId="1"/>
  </si>
  <si>
    <r>
      <t>【ポイント】月次売上計画の入力→販売単価×販売数量＝売上高の月次計画数値を入力し、「予算仕訳（</t>
    </r>
    <r>
      <rPr>
        <b/>
        <sz val="14"/>
        <color rgb="FFFF0000"/>
        <rFont val="メイリオ"/>
        <family val="3"/>
        <charset val="128"/>
      </rPr>
      <t>非会計数値含む</t>
    </r>
    <r>
      <rPr>
        <b/>
        <sz val="14"/>
        <color theme="1"/>
        <rFont val="メイリオ"/>
        <family val="3"/>
        <charset val="128"/>
      </rPr>
      <t>）→予算元帳（</t>
    </r>
    <r>
      <rPr>
        <b/>
        <sz val="14"/>
        <color rgb="FFFF0000"/>
        <rFont val="メイリオ"/>
        <family val="3"/>
        <charset val="128"/>
      </rPr>
      <t>非会計数値含む</t>
    </r>
    <r>
      <rPr>
        <b/>
        <sz val="14"/>
        <color theme="1"/>
        <rFont val="メイリオ"/>
        <family val="3"/>
        <charset val="128"/>
      </rPr>
      <t>）→予算FS等」の自動処理プロセスを理解する。</t>
    </r>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</si>
  <si>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【問題】３月決算で単一製品を販売している。当期の４月～12月の実績は販売数量900個、売上高90,000千円。　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8">
      <t>トウキ</t>
    </rPh>
    <rPh sb="59" eb="60">
      <t>ヨク</t>
    </rPh>
    <rPh sb="61" eb="62">
      <t>ツキ</t>
    </rPh>
    <rPh sb="63" eb="64">
      <t>ヨク</t>
    </rPh>
    <rPh sb="65" eb="66">
      <t>ツキ</t>
    </rPh>
    <rPh sb="68" eb="70">
      <t>ミコ</t>
    </rPh>
    <rPh sb="70" eb="72">
      <t>スウリョウ</t>
    </rPh>
    <rPh sb="75" eb="76">
      <t>コ</t>
    </rPh>
    <rPh sb="77" eb="79">
      <t>ミコ</t>
    </rPh>
    <rPh sb="79" eb="82">
      <t>ウリアゲダカ</t>
    </rPh>
    <rPh sb="88" eb="90">
      <t>センエン</t>
    </rPh>
    <rPh sb="91" eb="93">
      <t>ヨソウ</t>
    </rPh>
    <rPh sb="103" eb="105">
      <t>ジキ</t>
    </rPh>
    <rPh sb="106" eb="108">
      <t>ヘイキン</t>
    </rPh>
    <rPh sb="108" eb="112">
      <t>ハンバイタンカ</t>
    </rPh>
    <rPh sb="113" eb="115">
      <t>トウキ</t>
    </rPh>
    <rPh sb="116" eb="120">
      <t>ヘイキンハンバイ</t>
    </rPh>
    <rPh sb="120" eb="122">
      <t>タンカ</t>
    </rPh>
    <rPh sb="125" eb="127">
      <t>テイカ</t>
    </rPh>
    <rPh sb="128" eb="130">
      <t>カテイ</t>
    </rPh>
    <rPh sb="137" eb="139">
      <t>トウキ</t>
    </rPh>
    <rPh sb="140" eb="142">
      <t>ヘイキン</t>
    </rPh>
    <rPh sb="142" eb="146">
      <t>ハンバイスウリョウ</t>
    </rPh>
    <rPh sb="147" eb="149">
      <t>ゲツジ</t>
    </rPh>
    <rPh sb="149" eb="151">
      <t>ヘイキン</t>
    </rPh>
    <rPh sb="152" eb="154">
      <t>ジキ</t>
    </rPh>
    <rPh sb="156" eb="157">
      <t>ツキ</t>
    </rPh>
    <rPh sb="160" eb="162">
      <t>マイツキ</t>
    </rPh>
    <rPh sb="165" eb="167">
      <t>ゾウカ</t>
    </rPh>
    <rPh sb="170" eb="172">
      <t>カテイ</t>
    </rPh>
    <rPh sb="176" eb="180">
      <t>ハスウキリス</t>
    </rPh>
    <rPh sb="188" eb="190">
      <t>ジョウキ</t>
    </rPh>
    <rPh sb="193" eb="195">
      <t>カキ</t>
    </rPh>
    <rPh sb="196" eb="198">
      <t>ウリアゲ</t>
    </rPh>
    <rPh sb="198" eb="200">
      <t>ケイカク</t>
    </rPh>
    <rPh sb="200" eb="201">
      <t>ヒョウ</t>
    </rPh>
    <rPh sb="202" eb="204">
      <t>クウラン</t>
    </rPh>
    <rPh sb="205" eb="207">
      <t>キニュウ</t>
    </rPh>
    <phoneticPr fontId="1"/>
  </si>
  <si>
    <t>予算会計システム【WEB入力画面】全社_GL科目別月次売上計画…【1】</t>
    <rPh sb="0" eb="2">
      <t>ヨサン</t>
    </rPh>
    <rPh sb="2" eb="4">
      <t>カイケイ</t>
    </rPh>
    <rPh sb="12" eb="14">
      <t>ニュウリョク</t>
    </rPh>
    <rPh sb="14" eb="16">
      <t>ガメン</t>
    </rPh>
    <rPh sb="17" eb="19">
      <t>ゼンシャ</t>
    </rPh>
    <rPh sb="22" eb="25">
      <t>カモクベツ</t>
    </rPh>
    <rPh sb="25" eb="27">
      <t>ゲツジ</t>
    </rPh>
    <rPh sb="27" eb="29">
      <t>ウリアゲ</t>
    </rPh>
    <rPh sb="29" eb="31">
      <t>ケイカク</t>
    </rPh>
    <phoneticPr fontId="1"/>
  </si>
  <si>
    <t>NO</t>
    <phoneticPr fontId="1"/>
  </si>
  <si>
    <t>①</t>
    <phoneticPr fontId="1"/>
  </si>
  <si>
    <t>②</t>
    <phoneticPr fontId="1"/>
  </si>
  <si>
    <t>入力・・・注２</t>
    <rPh sb="0" eb="1">
      <t>ニュウ</t>
    </rPh>
    <rPh sb="1" eb="2">
      <t>チカラ</t>
    </rPh>
    <rPh sb="5" eb="6">
      <t>チュウ</t>
    </rPh>
    <phoneticPr fontId="1"/>
  </si>
  <si>
    <t>計算
①×②＝③・・・注１</t>
    <rPh sb="0" eb="2">
      <t>ケイサン</t>
    </rPh>
    <rPh sb="11" eb="12">
      <t>チュウ</t>
    </rPh>
    <phoneticPr fontId="1"/>
  </si>
  <si>
    <r>
      <t>【解説】当期の４月～12月の実績_販売数量900個＋翌１～翌３月の見込数量300個＝1,200個（当期実績予想）…(1)
             当期の４月～12月の実績_売上高90,000千円+翌１月～翌3月の見込売上高30,000千円=120,000千円(当期着地予想売上高)…(2)
　　　　当期着地予想平均単価＝(2)÷(1)=@100千円…(3)   　次期の平均販売単価=(3)×（100%ー5%）=</t>
    </r>
    <r>
      <rPr>
        <b/>
        <sz val="14"/>
        <color rgb="FFFF0000"/>
        <rFont val="メイリオ"/>
        <family val="3"/>
        <charset val="128"/>
      </rPr>
      <t>@95千円</t>
    </r>
    <r>
      <rPr>
        <b/>
        <sz val="14"/>
        <color theme="1"/>
        <rFont val="メイリオ"/>
        <family val="3"/>
        <charset val="128"/>
      </rPr>
      <t>…(4)
             当期の平均販売数量=（1）÷12カ月＝100個…(5)        次期４月販売数量＝</t>
    </r>
    <r>
      <rPr>
        <b/>
        <sz val="14"/>
        <color rgb="FFFF0000"/>
        <rFont val="メイリオ"/>
        <family val="3"/>
        <charset val="128"/>
      </rPr>
      <t>100個</t>
    </r>
    <r>
      <rPr>
        <b/>
        <sz val="14"/>
        <color theme="1"/>
        <rFont val="メイリオ"/>
        <family val="3"/>
        <charset val="128"/>
      </rPr>
      <t>…(5)  次期５月販売数量＝(5)×（100%+10%）=</t>
    </r>
    <r>
      <rPr>
        <b/>
        <sz val="14"/>
        <color rgb="FFFF0000"/>
        <rFont val="メイリオ"/>
        <family val="3"/>
        <charset val="128"/>
      </rPr>
      <t>110個</t>
    </r>
    <r>
      <rPr>
        <b/>
        <sz val="14"/>
        <color theme="1"/>
        <rFont val="メイリオ"/>
        <family val="3"/>
        <charset val="128"/>
      </rPr>
      <t>…(6)
             次期６月販売数量＝(6)×（100%+10%）=</t>
    </r>
    <r>
      <rPr>
        <b/>
        <sz val="14"/>
        <color rgb="FFFF0000"/>
        <rFont val="メイリオ"/>
        <family val="3"/>
        <charset val="128"/>
      </rPr>
      <t>121個</t>
    </r>
    <r>
      <rPr>
        <b/>
        <sz val="14"/>
        <color theme="1"/>
        <rFont val="メイリオ"/>
        <family val="3"/>
        <charset val="128"/>
      </rPr>
      <t>…(7)　次期7月販売数量＝(7)×（100%+10%）=</t>
    </r>
    <r>
      <rPr>
        <b/>
        <sz val="14"/>
        <color rgb="FFFF0000"/>
        <rFont val="メイリオ"/>
        <family val="3"/>
        <charset val="128"/>
      </rPr>
      <t>133個</t>
    </r>
    <r>
      <rPr>
        <b/>
        <sz val="14"/>
        <color theme="1"/>
        <rFont val="メイリオ"/>
        <family val="3"/>
        <charset val="128"/>
      </rPr>
      <t>…(8)　
　　　　次期8月販売数量＝(8)×（100%+10%）=</t>
    </r>
    <r>
      <rPr>
        <b/>
        <sz val="14"/>
        <color rgb="FFFF0000"/>
        <rFont val="メイリオ"/>
        <family val="3"/>
        <charset val="128"/>
      </rPr>
      <t>146個</t>
    </r>
    <r>
      <rPr>
        <b/>
        <sz val="14"/>
        <color theme="1"/>
        <rFont val="メイリオ"/>
        <family val="3"/>
        <charset val="128"/>
      </rPr>
      <t>…(9)   次期9月販売数量＝(9)×（100%+10%）=</t>
    </r>
    <r>
      <rPr>
        <b/>
        <sz val="14"/>
        <color rgb="FFFF0000"/>
        <rFont val="メイリオ"/>
        <family val="3"/>
        <charset val="128"/>
      </rPr>
      <t>160個</t>
    </r>
    <r>
      <rPr>
        <b/>
        <sz val="14"/>
        <color theme="1"/>
        <rFont val="メイリオ"/>
        <family val="3"/>
        <charset val="128"/>
      </rPr>
      <t>…(10)  
　　　　次期10月販売数量＝(10)×（100%+10%）=</t>
    </r>
    <r>
      <rPr>
        <b/>
        <sz val="14"/>
        <color rgb="FFFF0000"/>
        <rFont val="メイリオ"/>
        <family val="3"/>
        <charset val="128"/>
      </rPr>
      <t>176個</t>
    </r>
    <r>
      <rPr>
        <b/>
        <sz val="14"/>
        <color theme="1"/>
        <rFont val="メイリオ"/>
        <family val="3"/>
        <charset val="128"/>
      </rPr>
      <t>…(11)  　次期11月販売数量＝(11)×（100%+10%）=</t>
    </r>
    <r>
      <rPr>
        <b/>
        <sz val="14"/>
        <color rgb="FFFF0000"/>
        <rFont val="メイリオ"/>
        <family val="3"/>
        <charset val="128"/>
      </rPr>
      <t>193個</t>
    </r>
    <r>
      <rPr>
        <b/>
        <sz val="14"/>
        <color theme="1"/>
        <rFont val="メイリオ"/>
        <family val="3"/>
        <charset val="128"/>
      </rPr>
      <t>…(12)  
　　　　次期12月販売数量＝(12)×（100%+10%）=</t>
    </r>
    <r>
      <rPr>
        <b/>
        <sz val="14"/>
        <color rgb="FFFF0000"/>
        <rFont val="メイリオ"/>
        <family val="3"/>
        <charset val="128"/>
      </rPr>
      <t>212個</t>
    </r>
    <r>
      <rPr>
        <b/>
        <sz val="14"/>
        <color theme="1"/>
        <rFont val="メイリオ"/>
        <family val="3"/>
        <charset val="128"/>
      </rPr>
      <t>…(13)  次期翌1月販売数量＝(13)×（100%+10%）=</t>
    </r>
    <r>
      <rPr>
        <b/>
        <sz val="14"/>
        <color rgb="FFFF0000"/>
        <rFont val="メイリオ"/>
        <family val="3"/>
        <charset val="128"/>
      </rPr>
      <t>233個</t>
    </r>
    <r>
      <rPr>
        <b/>
        <sz val="14"/>
        <color theme="1"/>
        <rFont val="メイリオ"/>
        <family val="3"/>
        <charset val="128"/>
      </rPr>
      <t>…(14)
         　次期翌2月販売数量＝(14)×（100%+10%）=</t>
    </r>
    <r>
      <rPr>
        <b/>
        <sz val="14"/>
        <color rgb="FFFF0000"/>
        <rFont val="メイリオ"/>
        <family val="3"/>
        <charset val="128"/>
      </rPr>
      <t>256個</t>
    </r>
    <r>
      <rPr>
        <b/>
        <sz val="14"/>
        <color theme="1"/>
        <rFont val="メイリオ"/>
        <family val="3"/>
        <charset val="128"/>
      </rPr>
      <t>…(15)  次期翌3月販売数量＝(15)×（100%+10%）=</t>
    </r>
    <r>
      <rPr>
        <b/>
        <sz val="14"/>
        <color rgb="FFFF0000"/>
        <rFont val="メイリオ"/>
        <family val="3"/>
        <charset val="128"/>
      </rPr>
      <t>281個</t>
    </r>
    <r>
      <rPr>
        <b/>
        <sz val="14"/>
        <color theme="1"/>
        <rFont val="メイリオ"/>
        <family val="3"/>
        <charset val="128"/>
      </rPr>
      <t>…(16)
            次期４月_売上高＝(4)</t>
    </r>
    <r>
      <rPr>
        <b/>
        <sz val="14"/>
        <color rgb="FFFF0000"/>
        <rFont val="メイリオ"/>
        <family val="3"/>
        <charset val="128"/>
      </rPr>
      <t>@95</t>
    </r>
    <r>
      <rPr>
        <b/>
        <sz val="14"/>
        <color theme="1"/>
        <rFont val="メイリオ"/>
        <family val="3"/>
        <charset val="128"/>
      </rPr>
      <t>千円×(5)</t>
    </r>
    <r>
      <rPr>
        <b/>
        <sz val="14"/>
        <color rgb="FFFF0000"/>
        <rFont val="メイリオ"/>
        <family val="3"/>
        <charset val="128"/>
      </rPr>
      <t>100個</t>
    </r>
    <r>
      <rPr>
        <b/>
        <sz val="14"/>
        <color theme="1"/>
        <rFont val="メイリオ"/>
        <family val="3"/>
        <charset val="128"/>
      </rPr>
      <t>＝</t>
    </r>
    <r>
      <rPr>
        <b/>
        <u val="double"/>
        <sz val="14"/>
        <color rgb="FFFF0000"/>
        <rFont val="メイリオ"/>
        <family val="3"/>
        <charset val="128"/>
      </rPr>
      <t>9,500千円</t>
    </r>
    <r>
      <rPr>
        <b/>
        <sz val="14"/>
        <color theme="1"/>
        <rFont val="メイリオ"/>
        <family val="3"/>
        <charset val="128"/>
      </rPr>
      <t>…</t>
    </r>
    <r>
      <rPr>
        <b/>
        <sz val="14"/>
        <color rgb="FFFF0000"/>
        <rFont val="メイリオ"/>
        <family val="3"/>
        <charset val="128"/>
      </rPr>
      <t xml:space="preserve">(17) </t>
    </r>
    <r>
      <rPr>
        <b/>
        <sz val="14"/>
        <color theme="1"/>
        <rFont val="メイリオ"/>
        <family val="3"/>
        <charset val="128"/>
      </rPr>
      <t>　次期５月_売上高＝(4)@95千円×(6)</t>
    </r>
    <r>
      <rPr>
        <b/>
        <sz val="14"/>
        <color rgb="FFFF0000"/>
        <rFont val="メイリオ"/>
        <family val="3"/>
        <charset val="128"/>
      </rPr>
      <t>110個</t>
    </r>
    <r>
      <rPr>
        <b/>
        <sz val="14"/>
        <color theme="1"/>
        <rFont val="メイリオ"/>
        <family val="3"/>
        <charset val="128"/>
      </rPr>
      <t>＝</t>
    </r>
    <r>
      <rPr>
        <b/>
        <u val="double"/>
        <sz val="14"/>
        <color rgb="FFFF0000"/>
        <rFont val="メイリオ"/>
        <family val="3"/>
        <charset val="128"/>
      </rPr>
      <t>10,450千円</t>
    </r>
    <r>
      <rPr>
        <b/>
        <sz val="14"/>
        <color theme="1"/>
        <rFont val="メイリオ"/>
        <family val="3"/>
        <charset val="128"/>
      </rPr>
      <t>…(18)
            次期 6 月_売上高＝(4)@95千円×(7)</t>
    </r>
    <r>
      <rPr>
        <b/>
        <sz val="14"/>
        <color rgb="FFFF0000"/>
        <rFont val="メイリオ"/>
        <family val="3"/>
        <charset val="128"/>
      </rPr>
      <t>121個</t>
    </r>
    <r>
      <rPr>
        <b/>
        <sz val="14"/>
        <color theme="1"/>
        <rFont val="メイリオ"/>
        <family val="3"/>
        <charset val="128"/>
      </rPr>
      <t>＝</t>
    </r>
    <r>
      <rPr>
        <b/>
        <u val="double"/>
        <sz val="14"/>
        <color rgb="FFFF0000"/>
        <rFont val="メイリオ"/>
        <family val="3"/>
        <charset val="128"/>
      </rPr>
      <t>11,495千円</t>
    </r>
    <r>
      <rPr>
        <b/>
        <sz val="14"/>
        <color theme="1"/>
        <rFont val="メイリオ"/>
        <family val="3"/>
        <charset val="128"/>
      </rPr>
      <t>…(19)   次期 7月_売上高＝(4)@95千円×(8)</t>
    </r>
    <r>
      <rPr>
        <b/>
        <sz val="14"/>
        <color rgb="FFFF0000"/>
        <rFont val="メイリオ"/>
        <family val="3"/>
        <charset val="128"/>
      </rPr>
      <t>133個</t>
    </r>
    <r>
      <rPr>
        <b/>
        <sz val="14"/>
        <color theme="1"/>
        <rFont val="メイリオ"/>
        <family val="3"/>
        <charset val="128"/>
      </rPr>
      <t>＝</t>
    </r>
    <r>
      <rPr>
        <b/>
        <u val="double"/>
        <sz val="14"/>
        <color rgb="FFFF0000"/>
        <rFont val="メイリオ"/>
        <family val="3"/>
        <charset val="128"/>
      </rPr>
      <t>12,635千円</t>
    </r>
    <r>
      <rPr>
        <b/>
        <sz val="14"/>
        <color theme="1"/>
        <rFont val="メイリオ"/>
        <family val="3"/>
        <charset val="128"/>
      </rPr>
      <t>…(20)
            次期 8月_売上高＝(4)@95千円×(9)</t>
    </r>
    <r>
      <rPr>
        <b/>
        <sz val="14"/>
        <color rgb="FFFF0000"/>
        <rFont val="メイリオ"/>
        <family val="3"/>
        <charset val="128"/>
      </rPr>
      <t>146個</t>
    </r>
    <r>
      <rPr>
        <b/>
        <sz val="14"/>
        <color theme="1"/>
        <rFont val="メイリオ"/>
        <family val="3"/>
        <charset val="128"/>
      </rPr>
      <t>＝</t>
    </r>
    <r>
      <rPr>
        <b/>
        <u val="double"/>
        <sz val="14"/>
        <color rgb="FFFF0000"/>
        <rFont val="メイリオ"/>
        <family val="3"/>
        <charset val="128"/>
      </rPr>
      <t>13,870千円</t>
    </r>
    <r>
      <rPr>
        <b/>
        <sz val="14"/>
        <color theme="1"/>
        <rFont val="メイリオ"/>
        <family val="3"/>
        <charset val="128"/>
      </rPr>
      <t>…(21)    次期 9月_売上高＝(4)@95千円×(10)</t>
    </r>
    <r>
      <rPr>
        <b/>
        <sz val="14"/>
        <color rgb="FFFF0000"/>
        <rFont val="メイリオ"/>
        <family val="3"/>
        <charset val="128"/>
      </rPr>
      <t>160個</t>
    </r>
    <r>
      <rPr>
        <b/>
        <sz val="14"/>
        <color theme="1"/>
        <rFont val="メイリオ"/>
        <family val="3"/>
        <charset val="128"/>
      </rPr>
      <t>＝</t>
    </r>
    <r>
      <rPr>
        <b/>
        <u val="double"/>
        <sz val="14"/>
        <color rgb="FFFF0000"/>
        <rFont val="メイリオ"/>
        <family val="3"/>
        <charset val="128"/>
      </rPr>
      <t>15,200千円</t>
    </r>
    <r>
      <rPr>
        <b/>
        <sz val="14"/>
        <color theme="1"/>
        <rFont val="メイリオ"/>
        <family val="3"/>
        <charset val="128"/>
      </rPr>
      <t>…(22)
            次期 10月_売上高＝(4)@95千円×(11)</t>
    </r>
    <r>
      <rPr>
        <b/>
        <sz val="14"/>
        <color rgb="FFFF0000"/>
        <rFont val="メイリオ"/>
        <family val="3"/>
        <charset val="128"/>
      </rPr>
      <t>176個</t>
    </r>
    <r>
      <rPr>
        <b/>
        <sz val="14"/>
        <color theme="1"/>
        <rFont val="メイリオ"/>
        <family val="3"/>
        <charset val="128"/>
      </rPr>
      <t>＝</t>
    </r>
    <r>
      <rPr>
        <b/>
        <u val="double"/>
        <sz val="14"/>
        <color rgb="FFFF0000"/>
        <rFont val="メイリオ"/>
        <family val="3"/>
        <charset val="128"/>
      </rPr>
      <t>16,720千円</t>
    </r>
    <r>
      <rPr>
        <b/>
        <sz val="14"/>
        <color theme="1"/>
        <rFont val="メイリオ"/>
        <family val="3"/>
        <charset val="128"/>
      </rPr>
      <t>…(23)  次期 11月_売上高＝(4)@95千円×(12)</t>
    </r>
    <r>
      <rPr>
        <b/>
        <sz val="14"/>
        <color rgb="FFFF0000"/>
        <rFont val="メイリオ"/>
        <family val="3"/>
        <charset val="128"/>
      </rPr>
      <t>193個</t>
    </r>
    <r>
      <rPr>
        <b/>
        <sz val="14"/>
        <color theme="1"/>
        <rFont val="メイリオ"/>
        <family val="3"/>
        <charset val="128"/>
      </rPr>
      <t>＝</t>
    </r>
    <r>
      <rPr>
        <b/>
        <u val="double"/>
        <sz val="14"/>
        <color rgb="FFFF0000"/>
        <rFont val="メイリオ"/>
        <family val="3"/>
        <charset val="128"/>
      </rPr>
      <t>18,335千円</t>
    </r>
    <r>
      <rPr>
        <b/>
        <sz val="14"/>
        <color theme="1"/>
        <rFont val="メイリオ"/>
        <family val="3"/>
        <charset val="128"/>
      </rPr>
      <t>…(24)   
            次期 12月_売上高＝(4)@95千円×(13)</t>
    </r>
    <r>
      <rPr>
        <b/>
        <sz val="14"/>
        <color rgb="FFFF0000"/>
        <rFont val="メイリオ"/>
        <family val="3"/>
        <charset val="128"/>
      </rPr>
      <t>212</t>
    </r>
    <r>
      <rPr>
        <b/>
        <sz val="14"/>
        <color theme="1"/>
        <rFont val="メイリオ"/>
        <family val="3"/>
        <charset val="128"/>
      </rPr>
      <t>個＝</t>
    </r>
    <r>
      <rPr>
        <b/>
        <u val="double"/>
        <sz val="14"/>
        <color rgb="FFFF0000"/>
        <rFont val="メイリオ"/>
        <family val="3"/>
        <charset val="128"/>
      </rPr>
      <t>20,140千円</t>
    </r>
    <r>
      <rPr>
        <b/>
        <sz val="14"/>
        <color theme="1"/>
        <rFont val="メイリオ"/>
        <family val="3"/>
        <charset val="128"/>
      </rPr>
      <t>…(25)  次期 翌1月_売上高＝(4)@95千円×(14)</t>
    </r>
    <r>
      <rPr>
        <b/>
        <sz val="14"/>
        <color rgb="FFFF0000"/>
        <rFont val="メイリオ"/>
        <family val="3"/>
        <charset val="128"/>
      </rPr>
      <t>233</t>
    </r>
    <r>
      <rPr>
        <b/>
        <sz val="14"/>
        <color theme="1"/>
        <rFont val="メイリオ"/>
        <family val="3"/>
        <charset val="128"/>
      </rPr>
      <t>個＝</t>
    </r>
    <r>
      <rPr>
        <b/>
        <u val="double"/>
        <sz val="14"/>
        <color rgb="FFFF0000"/>
        <rFont val="メイリオ"/>
        <family val="3"/>
        <charset val="128"/>
      </rPr>
      <t>22,135千円</t>
    </r>
    <r>
      <rPr>
        <b/>
        <sz val="14"/>
        <color theme="1"/>
        <rFont val="メイリオ"/>
        <family val="3"/>
        <charset val="128"/>
      </rPr>
      <t>…(26) 　
            次期 翌2月_売上高＝(4)@95千円×(15)</t>
    </r>
    <r>
      <rPr>
        <b/>
        <sz val="14"/>
        <color rgb="FFFF0000"/>
        <rFont val="メイリオ"/>
        <family val="3"/>
        <charset val="128"/>
      </rPr>
      <t>256</t>
    </r>
    <r>
      <rPr>
        <b/>
        <sz val="14"/>
        <color theme="1"/>
        <rFont val="メイリオ"/>
        <family val="3"/>
        <charset val="128"/>
      </rPr>
      <t>個＝</t>
    </r>
    <r>
      <rPr>
        <b/>
        <u val="double"/>
        <sz val="14"/>
        <color rgb="FFFF0000"/>
        <rFont val="メイリオ"/>
        <family val="3"/>
        <charset val="128"/>
      </rPr>
      <t>24,320千円</t>
    </r>
    <r>
      <rPr>
        <b/>
        <sz val="14"/>
        <color theme="1"/>
        <rFont val="メイリオ"/>
        <family val="3"/>
        <charset val="128"/>
      </rPr>
      <t>…(27) 次期 翌3月_売上高＝(4)@95千円×(16)</t>
    </r>
    <r>
      <rPr>
        <b/>
        <sz val="14"/>
        <color rgb="FFFF0000"/>
        <rFont val="メイリオ"/>
        <family val="3"/>
        <charset val="128"/>
      </rPr>
      <t>281</t>
    </r>
    <r>
      <rPr>
        <b/>
        <sz val="14"/>
        <color theme="1"/>
        <rFont val="メイリオ"/>
        <family val="3"/>
        <charset val="128"/>
      </rPr>
      <t>個＝</t>
    </r>
    <r>
      <rPr>
        <b/>
        <u val="double"/>
        <sz val="14"/>
        <color rgb="FFFF0000"/>
        <rFont val="メイリオ"/>
        <family val="3"/>
        <charset val="128"/>
      </rPr>
      <t>26,695千円</t>
    </r>
    <r>
      <rPr>
        <b/>
        <sz val="14"/>
        <color theme="1"/>
        <rFont val="メイリオ"/>
        <family val="3"/>
        <charset val="128"/>
      </rPr>
      <t>…(28) 　
           上記(17)～(28)をEXCELPLの売上計画の入力画面に入力し、上期累計・下期累計・通期累計を計算・記入する。　
　　　【検証】201,495千円÷＠95千円＝2,121個　12カ月の販売個数合計（5）～(16)累計2,121個と一致している。　　　　　　　　　　　　　　　</t>
    </r>
    <rPh sb="1" eb="3">
      <t>カイセツ</t>
    </rPh>
    <rPh sb="4" eb="6">
      <t>トウキ</t>
    </rPh>
    <rPh sb="8" eb="9">
      <t>ツキ</t>
    </rPh>
    <rPh sb="12" eb="13">
      <t>ツキ</t>
    </rPh>
    <rPh sb="14" eb="16">
      <t>ジッセキ</t>
    </rPh>
    <rPh sb="17" eb="21">
      <t>ハンバイスウリョウ</t>
    </rPh>
    <rPh sb="24" eb="25">
      <t>コ</t>
    </rPh>
    <rPh sb="26" eb="27">
      <t>ヨク</t>
    </rPh>
    <rPh sb="29" eb="30">
      <t>ヨク</t>
    </rPh>
    <rPh sb="31" eb="32">
      <t>ツキ</t>
    </rPh>
    <rPh sb="33" eb="35">
      <t>ミコ</t>
    </rPh>
    <rPh sb="35" eb="37">
      <t>スウリョウ</t>
    </rPh>
    <rPh sb="40" eb="41">
      <t>コ</t>
    </rPh>
    <rPh sb="47" eb="48">
      <t>コ</t>
    </rPh>
    <rPh sb="49" eb="51">
      <t>トウキ</t>
    </rPh>
    <rPh sb="51" eb="53">
      <t>ジッセキ</t>
    </rPh>
    <rPh sb="53" eb="55">
      <t>ヨソウ</t>
    </rPh>
    <rPh sb="87" eb="90">
      <t>ウリアゲダカ</t>
    </rPh>
    <rPh sb="96" eb="98">
      <t>センエン</t>
    </rPh>
    <rPh sb="99" eb="100">
      <t>ヨク</t>
    </rPh>
    <rPh sb="101" eb="102">
      <t>ツキ</t>
    </rPh>
    <rPh sb="103" eb="104">
      <t>ヨク</t>
    </rPh>
    <rPh sb="105" eb="106">
      <t>ツキ</t>
    </rPh>
    <rPh sb="107" eb="109">
      <t>ミコ</t>
    </rPh>
    <rPh sb="109" eb="112">
      <t>ウリアゲダカ</t>
    </rPh>
    <rPh sb="118" eb="120">
      <t>センエン</t>
    </rPh>
    <rPh sb="128" eb="130">
      <t>センエン</t>
    </rPh>
    <rPh sb="131" eb="135">
      <t>トウキチャクチ</t>
    </rPh>
    <rPh sb="135" eb="137">
      <t>ヨソウ</t>
    </rPh>
    <rPh sb="137" eb="140">
      <t>ウリアゲダカ</t>
    </rPh>
    <rPh sb="150" eb="152">
      <t>トウキ</t>
    </rPh>
    <rPh sb="152" eb="154">
      <t>チャクチ</t>
    </rPh>
    <rPh sb="154" eb="156">
      <t>ヨソウ</t>
    </rPh>
    <rPh sb="156" eb="160">
      <t>ヘイキンタンカ</t>
    </rPh>
    <rPh sb="173" eb="175">
      <t>センエン</t>
    </rPh>
    <rPh sb="183" eb="185">
      <t>ジキ</t>
    </rPh>
    <rPh sb="186" eb="188">
      <t>ヘイキン</t>
    </rPh>
    <rPh sb="188" eb="192">
      <t>ハンバイタンカ</t>
    </rPh>
    <rPh sb="210" eb="212">
      <t>センエン</t>
    </rPh>
    <rPh sb="230" eb="232">
      <t>トウキ</t>
    </rPh>
    <rPh sb="233" eb="235">
      <t>ヘイキン</t>
    </rPh>
    <rPh sb="235" eb="239">
      <t>ハンバイスウリョウ</t>
    </rPh>
    <rPh sb="247" eb="248">
      <t>ツキ</t>
    </rPh>
    <rPh sb="252" eb="253">
      <t>コ</t>
    </rPh>
    <rPh sb="265" eb="267">
      <t>ジキ</t>
    </rPh>
    <rPh sb="268" eb="269">
      <t>ツキ</t>
    </rPh>
    <rPh sb="269" eb="273">
      <t>ハンバイスウリョウ</t>
    </rPh>
    <rPh sb="277" eb="278">
      <t>コ</t>
    </rPh>
    <rPh sb="284" eb="286">
      <t>ジキ</t>
    </rPh>
    <rPh sb="287" eb="288">
      <t>ツキ</t>
    </rPh>
    <rPh sb="288" eb="292">
      <t>ハンバイスウリョウ</t>
    </rPh>
    <rPh sb="311" eb="312">
      <t>コ</t>
    </rPh>
    <rPh sb="330" eb="332">
      <t>ジキ</t>
    </rPh>
    <rPh sb="333" eb="334">
      <t>ツキ</t>
    </rPh>
    <rPh sb="334" eb="338">
      <t>ハンバイスウリョウ</t>
    </rPh>
    <rPh sb="594" eb="595">
      <t>ヨク</t>
    </rPh>
    <rPh sb="640" eb="641">
      <t>ヨク</t>
    </rPh>
    <rPh sb="677" eb="678">
      <t>ヨク</t>
    </rPh>
    <rPh sb="728" eb="729">
      <t>ツキ</t>
    </rPh>
    <rPh sb="730" eb="733">
      <t>ウリアゲダカ</t>
    </rPh>
    <rPh sb="740" eb="742">
      <t>センエン</t>
    </rPh>
    <rPh sb="749" eb="750">
      <t>コ</t>
    </rPh>
    <rPh sb="756" eb="758">
      <t>センエン</t>
    </rPh>
    <rPh sb="1161" eb="1162">
      <t>ヨク</t>
    </rPh>
    <rPh sb="1334" eb="1336">
      <t>ウリアゲ</t>
    </rPh>
    <rPh sb="1336" eb="1338">
      <t>ケイカク</t>
    </rPh>
    <rPh sb="1339" eb="1343">
      <t>ニュウリョクガメン</t>
    </rPh>
    <rPh sb="1344" eb="1346">
      <t>ニュウリョク</t>
    </rPh>
    <rPh sb="1348" eb="1350">
      <t>カミキ</t>
    </rPh>
    <rPh sb="1350" eb="1352">
      <t>ルイケイ</t>
    </rPh>
    <rPh sb="1353" eb="1355">
      <t>シモキ</t>
    </rPh>
    <rPh sb="1355" eb="1357">
      <t>ルイケイ</t>
    </rPh>
    <rPh sb="1358" eb="1360">
      <t>ツウキ</t>
    </rPh>
    <rPh sb="1360" eb="1362">
      <t>ルイケイ</t>
    </rPh>
    <rPh sb="1363" eb="1365">
      <t>ケイサン</t>
    </rPh>
    <rPh sb="1366" eb="1368">
      <t>キニュウ</t>
    </rPh>
    <rPh sb="1431" eb="1432">
      <t>コ</t>
    </rPh>
    <phoneticPr fontId="1"/>
  </si>
  <si>
    <t>注１</t>
    <rPh sb="0" eb="1">
      <t>チュウ</t>
    </rPh>
    <phoneticPr fontId="1"/>
  </si>
  <si>
    <t>自動予算仕訳登録1</t>
    <rPh sb="0" eb="2">
      <t>ジドウ</t>
    </rPh>
    <rPh sb="2" eb="4">
      <t>ヨサン</t>
    </rPh>
    <rPh sb="4" eb="6">
      <t>シワケ</t>
    </rPh>
    <rPh sb="6" eb="8">
      <t>トウロク</t>
    </rPh>
    <phoneticPr fontId="1"/>
  </si>
  <si>
    <t>種類</t>
    <rPh sb="0" eb="2">
      <t>シュルイ</t>
    </rPh>
    <phoneticPr fontId="1"/>
  </si>
  <si>
    <t>区分</t>
    <rPh sb="0" eb="2">
      <t>クブン</t>
    </rPh>
    <phoneticPr fontId="1"/>
  </si>
  <si>
    <t>借方科目</t>
    <rPh sb="0" eb="2">
      <t>カリカタ</t>
    </rPh>
    <rPh sb="2" eb="4">
      <t>カモク</t>
    </rPh>
    <phoneticPr fontId="1"/>
  </si>
  <si>
    <t>貸方科目</t>
    <rPh sb="0" eb="2">
      <t>カシカタ</t>
    </rPh>
    <rPh sb="2" eb="4">
      <t>カモク</t>
    </rPh>
    <phoneticPr fontId="1"/>
  </si>
  <si>
    <t>決済条件</t>
    <rPh sb="0" eb="4">
      <t>ケッサイジョウケン</t>
    </rPh>
    <phoneticPr fontId="1"/>
  </si>
  <si>
    <t>PLベース</t>
    <phoneticPr fontId="1"/>
  </si>
  <si>
    <t>計上</t>
    <rPh sb="0" eb="2">
      <t>ケイジョウ</t>
    </rPh>
    <phoneticPr fontId="1"/>
  </si>
  <si>
    <t>※　仮受消費税等と仮払消費税等を自動相殺するため</t>
    <rPh sb="2" eb="4">
      <t>カリウケ</t>
    </rPh>
    <rPh sb="4" eb="7">
      <t>ショウヒゼイ</t>
    </rPh>
    <rPh sb="7" eb="8">
      <t>ナド</t>
    </rPh>
    <rPh sb="9" eb="11">
      <t>カリバラ</t>
    </rPh>
    <rPh sb="11" eb="14">
      <t>ショウヒゼイ</t>
    </rPh>
    <rPh sb="14" eb="15">
      <t>ナド</t>
    </rPh>
    <rPh sb="16" eb="18">
      <t>ジドウ</t>
    </rPh>
    <rPh sb="18" eb="20">
      <t>ソウサイ</t>
    </rPh>
    <phoneticPr fontId="1"/>
  </si>
  <si>
    <t>BS</t>
    <phoneticPr fontId="1"/>
  </si>
  <si>
    <t>回収</t>
    <rPh sb="0" eb="2">
      <t>カイシュウ</t>
    </rPh>
    <phoneticPr fontId="1"/>
  </si>
  <si>
    <t>資金</t>
    <rPh sb="0" eb="2">
      <t>シキン</t>
    </rPh>
    <phoneticPr fontId="1"/>
  </si>
  <si>
    <t>資金収入</t>
    <rPh sb="0" eb="2">
      <t>シキン</t>
    </rPh>
    <rPh sb="2" eb="4">
      <t>シュウニュウ</t>
    </rPh>
    <phoneticPr fontId="1"/>
  </si>
  <si>
    <t>注２</t>
    <rPh sb="0" eb="1">
      <t>チュウ</t>
    </rPh>
    <phoneticPr fontId="1"/>
  </si>
  <si>
    <t>自動予算仕訳登録2</t>
    <rPh sb="0" eb="2">
      <t>ジドウ</t>
    </rPh>
    <rPh sb="2" eb="4">
      <t>ヨサン</t>
    </rPh>
    <rPh sb="4" eb="6">
      <t>シワケ</t>
    </rPh>
    <rPh sb="6" eb="8">
      <t>トウロク</t>
    </rPh>
    <phoneticPr fontId="1"/>
  </si>
  <si>
    <t>非会計数値</t>
    <rPh sb="0" eb="3">
      <t>ヒカイケイ</t>
    </rPh>
    <rPh sb="3" eb="5">
      <t>スウチ</t>
    </rPh>
    <phoneticPr fontId="1"/>
  </si>
  <si>
    <t>③　KPI_701 販売数量</t>
    <rPh sb="10" eb="14">
      <t>ハンバイスウリョウ</t>
    </rPh>
    <phoneticPr fontId="1"/>
  </si>
  <si>
    <t>③＝④　KPI_702 販売数量の増加理由：売上</t>
    <rPh sb="12" eb="16">
      <t>ハンバイスウリョウ</t>
    </rPh>
    <rPh sb="17" eb="19">
      <t>ゾウカ</t>
    </rPh>
    <rPh sb="19" eb="21">
      <t>リユウ</t>
    </rPh>
    <rPh sb="22" eb="24">
      <t>ウリアゲ</t>
    </rPh>
    <phoneticPr fontId="1"/>
  </si>
  <si>
    <t>数量表示</t>
    <rPh sb="0" eb="2">
      <t>スウリョウ</t>
    </rPh>
    <rPh sb="2" eb="4">
      <t>ヒョウジ</t>
    </rPh>
    <phoneticPr fontId="1"/>
  </si>
  <si>
    <t>会計数値の仕訳は、現金及び預金の増加理由又は減少理由が相手科目となっている。
例１：4/20  BS 現金及び預金　100円　/ PL 売上高　100円　　現金及び預金が100円増加した理由は売上高によるものである。
例2： 4/30  PL 売上高返品高　　10円　/ BS 現金及び預金　10円　　現金及び預金が10円減少した理由は売上高返品高によるものである。</t>
    <rPh sb="0" eb="4">
      <t>カイケイスウチ</t>
    </rPh>
    <rPh sb="5" eb="7">
      <t>シワケ</t>
    </rPh>
    <rPh sb="9" eb="11">
      <t>ゲンキン</t>
    </rPh>
    <rPh sb="11" eb="12">
      <t>オヨ</t>
    </rPh>
    <rPh sb="13" eb="15">
      <t>ヨキン</t>
    </rPh>
    <rPh sb="16" eb="18">
      <t>ゾウカ</t>
    </rPh>
    <rPh sb="18" eb="20">
      <t>リユウ</t>
    </rPh>
    <rPh sb="20" eb="21">
      <t>マタ</t>
    </rPh>
    <rPh sb="22" eb="24">
      <t>ゲンショウ</t>
    </rPh>
    <rPh sb="24" eb="26">
      <t>リユウ</t>
    </rPh>
    <rPh sb="27" eb="29">
      <t>アイテ</t>
    </rPh>
    <rPh sb="29" eb="31">
      <t>カモク</t>
    </rPh>
    <rPh sb="39" eb="40">
      <t>レイ</t>
    </rPh>
    <rPh sb="51" eb="53">
      <t>ゲンキン</t>
    </rPh>
    <rPh sb="53" eb="54">
      <t>オヨ</t>
    </rPh>
    <rPh sb="55" eb="57">
      <t>ヨキン</t>
    </rPh>
    <rPh sb="61" eb="62">
      <t>エン</t>
    </rPh>
    <rPh sb="68" eb="71">
      <t>ウリアゲダカ</t>
    </rPh>
    <rPh sb="75" eb="76">
      <t>エン</t>
    </rPh>
    <rPh sb="78" eb="80">
      <t>ゲンキン</t>
    </rPh>
    <rPh sb="80" eb="81">
      <t>オヨ</t>
    </rPh>
    <rPh sb="82" eb="84">
      <t>ヨキン</t>
    </rPh>
    <rPh sb="88" eb="89">
      <t>エン</t>
    </rPh>
    <rPh sb="89" eb="91">
      <t>ゾウカ</t>
    </rPh>
    <rPh sb="93" eb="95">
      <t>リユウ</t>
    </rPh>
    <rPh sb="122" eb="125">
      <t>ウリアゲダカ</t>
    </rPh>
    <rPh sb="125" eb="127">
      <t>ヘンピン</t>
    </rPh>
    <rPh sb="127" eb="128">
      <t>ダカ</t>
    </rPh>
    <rPh sb="139" eb="141">
      <t>ゲンキン</t>
    </rPh>
    <rPh sb="141" eb="142">
      <t>オヨ</t>
    </rPh>
    <rPh sb="143" eb="145">
      <t>ヨキン</t>
    </rPh>
    <rPh sb="161" eb="163">
      <t>ゲンショウ</t>
    </rPh>
    <rPh sb="171" eb="174">
      <t>ヘンピンダカ</t>
    </rPh>
    <phoneticPr fontId="1"/>
  </si>
  <si>
    <t>上記の「現金及び預金」をあらゆる数量に拡張する。→非会計数値の予算仕訳
4/30　KPI 701 販売数量　100個　/　KPI_702 販売数量の増加原因：売上　100個　　販売数量が100個増えた理由は売上によるものである。</t>
    <rPh sb="0" eb="2">
      <t>ジョウキ</t>
    </rPh>
    <rPh sb="4" eb="6">
      <t>ゲンキン</t>
    </rPh>
    <rPh sb="6" eb="7">
      <t>オヨ</t>
    </rPh>
    <rPh sb="8" eb="10">
      <t>ヨキン</t>
    </rPh>
    <rPh sb="16" eb="18">
      <t>スウリョウ</t>
    </rPh>
    <rPh sb="19" eb="21">
      <t>カクチョウ</t>
    </rPh>
    <rPh sb="25" eb="30">
      <t>ヒカイケイスウチ</t>
    </rPh>
    <rPh sb="31" eb="33">
      <t>ヨサン</t>
    </rPh>
    <rPh sb="33" eb="35">
      <t>シワケ</t>
    </rPh>
    <rPh sb="49" eb="53">
      <t>ハンバイスウリョウ</t>
    </rPh>
    <rPh sb="57" eb="58">
      <t>コ</t>
    </rPh>
    <rPh sb="69" eb="73">
      <t>ハンバイスウリョウ</t>
    </rPh>
    <rPh sb="74" eb="76">
      <t>ゾウカ</t>
    </rPh>
    <rPh sb="76" eb="78">
      <t>ゲンイン</t>
    </rPh>
    <rPh sb="79" eb="81">
      <t>ウリアゲ</t>
    </rPh>
    <rPh sb="85" eb="86">
      <t>コ</t>
    </rPh>
    <rPh sb="88" eb="92">
      <t>ハンバイスウリョウ</t>
    </rPh>
    <rPh sb="96" eb="97">
      <t>コ</t>
    </rPh>
    <rPh sb="97" eb="98">
      <t>フ</t>
    </rPh>
    <rPh sb="100" eb="102">
      <t>リユウ</t>
    </rPh>
    <rPh sb="103" eb="105">
      <t>ウリアゲ</t>
    </rPh>
    <phoneticPr fontId="1"/>
  </si>
  <si>
    <t>予算BS・ＰＬ・CF・資金</t>
    <rPh sb="0" eb="2">
      <t>ヨサン</t>
    </rPh>
    <rPh sb="11" eb="13">
      <t>シキン</t>
    </rPh>
    <phoneticPr fontId="1"/>
  </si>
  <si>
    <t>予算仕訳</t>
    <rPh sb="0" eb="2">
      <t>ヨサン</t>
    </rPh>
    <rPh sb="2" eb="4">
      <t>シワケ</t>
    </rPh>
    <phoneticPr fontId="1"/>
  </si>
  <si>
    <t>予算</t>
    <rPh sb="0" eb="2">
      <t>ヨサン</t>
    </rPh>
    <phoneticPr fontId="1"/>
  </si>
  <si>
    <t>FS範囲</t>
    <rPh sb="2" eb="4">
      <t>ハンイ</t>
    </rPh>
    <phoneticPr fontId="1"/>
  </si>
  <si>
    <t>NO.1O</t>
    <phoneticPr fontId="1"/>
  </si>
  <si>
    <t>当月末締100%翌月末振込入金（1カ月後）</t>
    <rPh sb="0" eb="3">
      <t>トウゲツマツ</t>
    </rPh>
    <rPh sb="3" eb="4">
      <t>シ</t>
    </rPh>
    <rPh sb="8" eb="10">
      <t>ヨクゲツ</t>
    </rPh>
    <rPh sb="10" eb="11">
      <t>マツ</t>
    </rPh>
    <rPh sb="11" eb="13">
      <t>フリコミ</t>
    </rPh>
    <rPh sb="13" eb="15">
      <t>ニュウキン</t>
    </rPh>
    <rPh sb="18" eb="19">
      <t>ツキ</t>
    </rPh>
    <rPh sb="19" eb="20">
      <t>ゴ</t>
    </rPh>
    <phoneticPr fontId="1"/>
  </si>
  <si>
    <t>当期着地BS残高の取込み</t>
    <rPh sb="0" eb="2">
      <t>トウキ</t>
    </rPh>
    <rPh sb="2" eb="4">
      <t>チャクチ</t>
    </rPh>
    <rPh sb="6" eb="8">
      <t>ザンダカ</t>
    </rPh>
    <rPh sb="9" eb="11">
      <t>トリコ</t>
    </rPh>
    <phoneticPr fontId="1"/>
  </si>
  <si>
    <t>第12期　〇１年４月1日～〇２年３月31日</t>
    <rPh sb="0" eb="1">
      <t>ダイ</t>
    </rPh>
    <rPh sb="3" eb="4">
      <t>キ</t>
    </rPh>
    <rPh sb="7" eb="8">
      <t>ネン</t>
    </rPh>
    <rPh sb="9" eb="10">
      <t>ツキ</t>
    </rPh>
    <rPh sb="11" eb="12">
      <t>ニチ</t>
    </rPh>
    <rPh sb="15" eb="16">
      <t>ネン</t>
    </rPh>
    <rPh sb="17" eb="18">
      <t>ツキ</t>
    </rPh>
    <rPh sb="20" eb="21">
      <t>ニチ</t>
    </rPh>
    <phoneticPr fontId="1"/>
  </si>
  <si>
    <t>①</t>
    <phoneticPr fontId="1"/>
  </si>
  <si>
    <t>第11期　〇0年４月1日～〇1年３月31日</t>
    <rPh sb="0" eb="1">
      <t>ダイ</t>
    </rPh>
    <rPh sb="3" eb="4">
      <t>キ</t>
    </rPh>
    <rPh sb="7" eb="8">
      <t>ネン</t>
    </rPh>
    <rPh sb="9" eb="10">
      <t>ツキ</t>
    </rPh>
    <rPh sb="11" eb="12">
      <t>ニチ</t>
    </rPh>
    <rPh sb="15" eb="16">
      <t>ネン</t>
    </rPh>
    <rPh sb="17" eb="18">
      <t>ツキ</t>
    </rPh>
    <rPh sb="20" eb="21">
      <t>ニチ</t>
    </rPh>
    <phoneticPr fontId="1"/>
  </si>
  <si>
    <t>③</t>
    <phoneticPr fontId="1"/>
  </si>
  <si>
    <t>着地予想（当期２月末時点）</t>
    <rPh sb="0" eb="2">
      <t>チャクチ</t>
    </rPh>
    <rPh sb="2" eb="4">
      <t>ヨソウ</t>
    </rPh>
    <rPh sb="5" eb="7">
      <t>トウキ</t>
    </rPh>
    <rPh sb="8" eb="9">
      <t>ツキ</t>
    </rPh>
    <rPh sb="9" eb="10">
      <t>マツ</t>
    </rPh>
    <rPh sb="10" eb="12">
      <t>ジテン</t>
    </rPh>
    <phoneticPr fontId="1"/>
  </si>
  <si>
    <t>当期</t>
    <rPh sb="0" eb="2">
      <t>トウキ</t>
    </rPh>
    <phoneticPr fontId="1"/>
  </si>
  <si>
    <t>貸借</t>
    <rPh sb="0" eb="2">
      <t>タイシャク</t>
    </rPh>
    <phoneticPr fontId="1"/>
  </si>
  <si>
    <t>当期末着地予想値</t>
    <rPh sb="0" eb="3">
      <t>トウキマツ</t>
    </rPh>
    <rPh sb="3" eb="5">
      <t>チャクチ</t>
    </rPh>
    <rPh sb="5" eb="7">
      <t>ヨソウ</t>
    </rPh>
    <rPh sb="7" eb="8">
      <t>アタイ</t>
    </rPh>
    <phoneticPr fontId="1"/>
  </si>
  <si>
    <t>月次着地予想ＦＳ</t>
    <rPh sb="0" eb="2">
      <t>ゲツジ</t>
    </rPh>
    <rPh sb="2" eb="4">
      <t>チャクチ</t>
    </rPh>
    <rPh sb="4" eb="6">
      <t>ヨソウ</t>
    </rPh>
    <phoneticPr fontId="1"/>
  </si>
  <si>
    <t>月次着地予想ＢＳ</t>
    <rPh sb="0" eb="2">
      <t>ゲツジ</t>
    </rPh>
    <rPh sb="2" eb="4">
      <t>チャクチ</t>
    </rPh>
    <rPh sb="4" eb="6">
      <t>ヨソウ</t>
    </rPh>
    <phoneticPr fontId="1"/>
  </si>
  <si>
    <t>千円</t>
    <rPh sb="0" eb="2">
      <t>センエン</t>
    </rPh>
    <phoneticPr fontId="1"/>
  </si>
  <si>
    <t>予算科目</t>
    <rPh sb="0" eb="4">
      <t>ヨサンカモク</t>
    </rPh>
    <phoneticPr fontId="1"/>
  </si>
  <si>
    <t>未払消費税等</t>
    <rPh sb="0" eb="2">
      <t>ミハラ</t>
    </rPh>
    <rPh sb="2" eb="6">
      <t>ショウヒゼイナド</t>
    </rPh>
    <phoneticPr fontId="1"/>
  </si>
  <si>
    <t>資産合計</t>
    <rPh sb="0" eb="4">
      <t>シサンゴウケイ</t>
    </rPh>
    <phoneticPr fontId="1"/>
  </si>
  <si>
    <t>純資産合計</t>
    <rPh sb="0" eb="1">
      <t>ジュン</t>
    </rPh>
    <rPh sb="1" eb="5">
      <t>シサンゴウケイ</t>
    </rPh>
    <phoneticPr fontId="1"/>
  </si>
  <si>
    <t>負債・純資産合計</t>
    <rPh sb="0" eb="2">
      <t>フサイ</t>
    </rPh>
    <rPh sb="3" eb="6">
      <t>ジュンシサン</t>
    </rPh>
    <rPh sb="6" eb="8">
      <t>ゴウケイ</t>
    </rPh>
    <phoneticPr fontId="1"/>
  </si>
  <si>
    <t>貸借合計差額</t>
    <rPh sb="0" eb="2">
      <t>タイシャク</t>
    </rPh>
    <rPh sb="2" eb="4">
      <t>ゴウケイ</t>
    </rPh>
    <rPh sb="4" eb="6">
      <t>サガク</t>
    </rPh>
    <phoneticPr fontId="1"/>
  </si>
  <si>
    <t>月次着地予想資金計画</t>
    <rPh sb="0" eb="2">
      <t>ゲツジ</t>
    </rPh>
    <rPh sb="2" eb="4">
      <t>チャクチ</t>
    </rPh>
    <rPh sb="4" eb="6">
      <t>ヨソウ</t>
    </rPh>
    <rPh sb="6" eb="10">
      <t>シキンケイカク</t>
    </rPh>
    <phoneticPr fontId="1"/>
  </si>
  <si>
    <t>期首残</t>
    <rPh sb="0" eb="2">
      <t>キシュ</t>
    </rPh>
    <rPh sb="2" eb="3">
      <t>ザン</t>
    </rPh>
    <phoneticPr fontId="1"/>
  </si>
  <si>
    <t>上期末残</t>
    <rPh sb="0" eb="2">
      <t>カミキ</t>
    </rPh>
    <rPh sb="2" eb="3">
      <t>マツ</t>
    </rPh>
    <rPh sb="3" eb="4">
      <t>ザン</t>
    </rPh>
    <phoneticPr fontId="1"/>
  </si>
  <si>
    <t>下期末残</t>
    <rPh sb="0" eb="2">
      <t>シモキ</t>
    </rPh>
    <rPh sb="2" eb="3">
      <t>マツ</t>
    </rPh>
    <rPh sb="3" eb="4">
      <t>ザン</t>
    </rPh>
    <phoneticPr fontId="1"/>
  </si>
  <si>
    <t>通期末残</t>
    <rPh sb="0" eb="2">
      <t>ツウキ</t>
    </rPh>
    <rPh sb="2" eb="4">
      <t>マツザン</t>
    </rPh>
    <phoneticPr fontId="1"/>
  </si>
  <si>
    <t>入力…注１</t>
    <rPh sb="0" eb="1">
      <t>ニュウ</t>
    </rPh>
    <rPh sb="1" eb="2">
      <t>チカラ</t>
    </rPh>
    <rPh sb="3" eb="4">
      <t>チュウ</t>
    </rPh>
    <phoneticPr fontId="1"/>
  </si>
  <si>
    <t>次期予算元帳の前期繰越へ自動転記される。</t>
    <rPh sb="0" eb="2">
      <t>ジキ</t>
    </rPh>
    <rPh sb="2" eb="6">
      <t>ヨサンモトチョウ</t>
    </rPh>
    <rPh sb="7" eb="9">
      <t>ゼンキ</t>
    </rPh>
    <rPh sb="9" eb="11">
      <t>クリコシ</t>
    </rPh>
    <rPh sb="12" eb="16">
      <t>ジドウテンキ</t>
    </rPh>
    <phoneticPr fontId="1"/>
  </si>
  <si>
    <t xml:space="preserve">入力画面「４月　売上高　9,500千円」の意味は、次期の４月に9,500千円の売上高が計上されることを意味している。しかし、貸方　売上高　9,500千円…①だけでは、予算仕訳の貸借不一致となる。従って、①9,500千円×消費税率10%＝950千円…②を貸方の「未払消費税等」に自動計算・表示する。「未払消費税等」の科目を使う理由は、「仮受消費税等」と「仮払消費税等」を自動相殺するためである。①＋②＝10,450千円…③を借方の売掛金に自動計算・表示する。つまり、４月３０日日付で自動予算仕訳を計上する。回収条件が１カ月後なので、５月３１日付で売掛金回収予算仕訳が自動計上される。また、月次資金計画を作成するための資金収入予算仕訳も同時計上される。この様な自動予算仕訳が毎月自動計上される様に予算仕訳登録を行う。
</t>
    <rPh sb="0" eb="4">
      <t>ニュウリョクガメン</t>
    </rPh>
    <rPh sb="6" eb="7">
      <t>ツキ</t>
    </rPh>
    <rPh sb="8" eb="11">
      <t>ウリアゲダカ</t>
    </rPh>
    <rPh sb="17" eb="19">
      <t>センエン</t>
    </rPh>
    <rPh sb="21" eb="23">
      <t>イミ</t>
    </rPh>
    <rPh sb="25" eb="27">
      <t>ジキ</t>
    </rPh>
    <rPh sb="29" eb="30">
      <t>ツキ</t>
    </rPh>
    <rPh sb="36" eb="38">
      <t>センエン</t>
    </rPh>
    <rPh sb="39" eb="42">
      <t>ウリアゲダカ</t>
    </rPh>
    <rPh sb="43" eb="45">
      <t>ケイジョウ</t>
    </rPh>
    <rPh sb="51" eb="53">
      <t>イミ</t>
    </rPh>
    <rPh sb="62" eb="64">
      <t>カシカタ</t>
    </rPh>
    <rPh sb="65" eb="68">
      <t>ウリアゲダカ</t>
    </rPh>
    <rPh sb="74" eb="76">
      <t>センエン</t>
    </rPh>
    <rPh sb="83" eb="85">
      <t>ヨサン</t>
    </rPh>
    <rPh sb="85" eb="87">
      <t>シワケ</t>
    </rPh>
    <rPh sb="88" eb="90">
      <t>タイシャク</t>
    </rPh>
    <rPh sb="90" eb="93">
      <t>フイッチ</t>
    </rPh>
    <rPh sb="97" eb="98">
      <t>シタガ</t>
    </rPh>
    <rPh sb="107" eb="108">
      <t>セン</t>
    </rPh>
    <rPh sb="108" eb="109">
      <t>エン</t>
    </rPh>
    <rPh sb="110" eb="114">
      <t>ショウヒゼイリツ</t>
    </rPh>
    <rPh sb="121" eb="123">
      <t>センエン</t>
    </rPh>
    <rPh sb="126" eb="128">
      <t>カシカタ</t>
    </rPh>
    <rPh sb="130" eb="132">
      <t>ミハラ</t>
    </rPh>
    <rPh sb="132" eb="135">
      <t>ショウヒゼイ</t>
    </rPh>
    <rPh sb="135" eb="136">
      <t>ナド</t>
    </rPh>
    <rPh sb="138" eb="142">
      <t>ジドウケイサン</t>
    </rPh>
    <rPh sb="143" eb="145">
      <t>ヒョウジ</t>
    </rPh>
    <rPh sb="157" eb="159">
      <t>カモク</t>
    </rPh>
    <rPh sb="160" eb="161">
      <t>ツカ</t>
    </rPh>
    <rPh sb="162" eb="164">
      <t>リユウ</t>
    </rPh>
    <rPh sb="167" eb="169">
      <t>カリウケ</t>
    </rPh>
    <rPh sb="169" eb="173">
      <t>ショウヒゼイナド</t>
    </rPh>
    <rPh sb="176" eb="178">
      <t>カリバラ</t>
    </rPh>
    <rPh sb="178" eb="181">
      <t>ショウヒゼイ</t>
    </rPh>
    <rPh sb="181" eb="182">
      <t>ナド</t>
    </rPh>
    <rPh sb="184" eb="186">
      <t>ジドウ</t>
    </rPh>
    <rPh sb="186" eb="188">
      <t>ソウサイ</t>
    </rPh>
    <rPh sb="206" eb="208">
      <t>センエン</t>
    </rPh>
    <rPh sb="211" eb="213">
      <t>カリカタ</t>
    </rPh>
    <rPh sb="214" eb="217">
      <t>ウリカケキン</t>
    </rPh>
    <rPh sb="218" eb="220">
      <t>ジドウ</t>
    </rPh>
    <rPh sb="220" eb="222">
      <t>ケイサン</t>
    </rPh>
    <rPh sb="223" eb="225">
      <t>ヒョウジ</t>
    </rPh>
    <rPh sb="233" eb="234">
      <t>ツキ</t>
    </rPh>
    <rPh sb="236" eb="237">
      <t>ニチ</t>
    </rPh>
    <rPh sb="237" eb="239">
      <t>ヒヅケ</t>
    </rPh>
    <rPh sb="240" eb="242">
      <t>ジドウ</t>
    </rPh>
    <rPh sb="242" eb="244">
      <t>ヨサン</t>
    </rPh>
    <rPh sb="244" eb="246">
      <t>シワケ</t>
    </rPh>
    <rPh sb="247" eb="249">
      <t>ケイジョウ</t>
    </rPh>
    <rPh sb="252" eb="256">
      <t>カイシュウジョウケン</t>
    </rPh>
    <phoneticPr fontId="1"/>
  </si>
  <si>
    <t>【ポイント】月次売上計画の入力→販売単価×販売数量＝売上高の月次計画数値を入力し、「予算仕訳（非会計数値含む）→予算元帳（非会計数値含む）→予算FS等」の自動処理プロセスを理解する。</t>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</si>
  <si>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（1）自動予算仕訳</t>
    <rPh sb="3" eb="5">
      <t>ジドウ</t>
    </rPh>
    <rPh sb="5" eb="7">
      <t>ヨサン</t>
    </rPh>
    <rPh sb="7" eb="9">
      <t>シワケ</t>
    </rPh>
    <phoneticPr fontId="1"/>
  </si>
  <si>
    <t>1.会計数値仕訳</t>
    <rPh sb="2" eb="6">
      <t>カイケイスウチ</t>
    </rPh>
    <rPh sb="6" eb="8">
      <t>シワケ</t>
    </rPh>
    <phoneticPr fontId="1"/>
  </si>
  <si>
    <t>日付</t>
    <rPh sb="0" eb="2">
      <t>ヒヅケ</t>
    </rPh>
    <phoneticPr fontId="1"/>
  </si>
  <si>
    <t>借　　方</t>
    <rPh sb="0" eb="1">
      <t>シャク</t>
    </rPh>
    <rPh sb="3" eb="4">
      <t>カタ</t>
    </rPh>
    <phoneticPr fontId="1"/>
  </si>
  <si>
    <t>貸　　方</t>
    <rPh sb="0" eb="1">
      <t>カシ</t>
    </rPh>
    <rPh sb="3" eb="4">
      <t>カタ</t>
    </rPh>
    <phoneticPr fontId="1"/>
  </si>
  <si>
    <t>月</t>
    <rPh sb="0" eb="1">
      <t>ツキ</t>
    </rPh>
    <phoneticPr fontId="1"/>
  </si>
  <si>
    <t>/</t>
    <phoneticPr fontId="1"/>
  </si>
  <si>
    <t>日</t>
    <rPh sb="0" eb="1">
      <t>ニチ</t>
    </rPh>
    <phoneticPr fontId="1"/>
  </si>
  <si>
    <t>科目</t>
    <rPh sb="0" eb="2">
      <t>カモク</t>
    </rPh>
    <phoneticPr fontId="1"/>
  </si>
  <si>
    <t>金額（千円）</t>
    <rPh sb="0" eb="2">
      <t>キンガク</t>
    </rPh>
    <rPh sb="3" eb="5">
      <t>センエン</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</si>
  <si>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</si>
  <si>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</si>
  <si>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</si>
  <si>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</si>
  <si>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</si>
  <si>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</si>
  <si>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</si>
  <si>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</si>
  <si>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</si>
  <si>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翌１</t>
    <rPh sb="0" eb="1">
      <t>ヨク</t>
    </rPh>
    <phoneticPr fontId="1"/>
  </si>
  <si>
    <t>/</t>
    <phoneticPr fontId="1"/>
  </si>
  <si>
    <t>翌２</t>
    <rPh sb="0" eb="1">
      <t>ヨク</t>
    </rPh>
    <phoneticPr fontId="1"/>
  </si>
  <si>
    <t>翌３</t>
    <rPh sb="0" eb="1">
      <t>ヨク</t>
    </rPh>
    <phoneticPr fontId="1"/>
  </si>
  <si>
    <t>2.非会計数値仕訳</t>
    <rPh sb="2" eb="3">
      <t>ヒ</t>
    </rPh>
    <rPh sb="3" eb="5">
      <t>カイケイ</t>
    </rPh>
    <rPh sb="5" eb="7">
      <t>スウチ</t>
    </rPh>
    <rPh sb="7" eb="9">
      <t>シワケ</t>
    </rPh>
    <phoneticPr fontId="1"/>
  </si>
  <si>
    <t>個数</t>
    <rPh sb="0" eb="2">
      <t>コスウ</t>
    </rPh>
    <phoneticPr fontId="1"/>
  </si>
  <si>
    <t>KPI_販売数量</t>
    <rPh sb="4" eb="8">
      <t>ハンバイスウリョウ</t>
    </rPh>
    <phoneticPr fontId="1"/>
  </si>
  <si>
    <t>／</t>
    <phoneticPr fontId="1"/>
  </si>
  <si>
    <t>KPI_販売数量の増加原因：売上</t>
    <rPh sb="4" eb="8">
      <t>ハンバイスウリョウ</t>
    </rPh>
    <rPh sb="9" eb="11">
      <t>ゾウカ</t>
    </rPh>
    <rPh sb="11" eb="13">
      <t>ゲンイン</t>
    </rPh>
    <rPh sb="14" eb="16">
      <t>ウリアゲ</t>
    </rPh>
    <phoneticPr fontId="1"/>
  </si>
  <si>
    <t>/</t>
    <phoneticPr fontId="1"/>
  </si>
  <si>
    <t>／</t>
    <phoneticPr fontId="1"/>
  </si>
  <si>
    <t>/</t>
    <phoneticPr fontId="1"/>
  </si>
  <si>
    <t>／</t>
    <phoneticPr fontId="1"/>
  </si>
  <si>
    <t>／</t>
    <phoneticPr fontId="1"/>
  </si>
  <si>
    <t>/</t>
    <phoneticPr fontId="1"/>
  </si>
  <si>
    <t>／</t>
    <phoneticPr fontId="1"/>
  </si>
  <si>
    <t>翌3</t>
    <rPh sb="0" eb="1">
      <t>ヨク</t>
    </rPh>
    <phoneticPr fontId="1"/>
  </si>
  <si>
    <t>予算会計システム【WEB入力画面】全社_期首債権決済予定計画</t>
    <rPh sb="0" eb="2">
      <t>ヨサン</t>
    </rPh>
    <rPh sb="2" eb="4">
      <t>カイケイ</t>
    </rPh>
    <rPh sb="12" eb="14">
      <t>ニュウリョク</t>
    </rPh>
    <rPh sb="14" eb="16">
      <t>ガメン</t>
    </rPh>
    <rPh sb="17" eb="19">
      <t>ゼンシャ</t>
    </rPh>
    <rPh sb="20" eb="22">
      <t>キシュ</t>
    </rPh>
    <rPh sb="22" eb="24">
      <t>サイケン</t>
    </rPh>
    <rPh sb="24" eb="26">
      <t>ケッサイ</t>
    </rPh>
    <rPh sb="26" eb="28">
      <t>ヨテイ</t>
    </rPh>
    <rPh sb="28" eb="30">
      <t>ケイカク</t>
    </rPh>
    <phoneticPr fontId="1"/>
  </si>
  <si>
    <t>決済予定額（回収予定額）貸方</t>
    <rPh sb="0" eb="2">
      <t>ケッサイ</t>
    </rPh>
    <rPh sb="2" eb="4">
      <t>ヨテイ</t>
    </rPh>
    <rPh sb="4" eb="5">
      <t>ガク</t>
    </rPh>
    <rPh sb="6" eb="10">
      <t>カイシュウヨテイ</t>
    </rPh>
    <rPh sb="10" eb="11">
      <t>ガク</t>
    </rPh>
    <rPh sb="12" eb="14">
      <t>カシカタ</t>
    </rPh>
    <phoneticPr fontId="1"/>
  </si>
  <si>
    <t>借方残</t>
    <rPh sb="0" eb="2">
      <t>カリカタ</t>
    </rPh>
    <rPh sb="2" eb="3">
      <t>ザン</t>
    </rPh>
    <phoneticPr fontId="1"/>
  </si>
  <si>
    <t>予算会計システム【WEB入力画面】全社_期首債務決済予定計画</t>
    <rPh sb="0" eb="2">
      <t>ヨサン</t>
    </rPh>
    <rPh sb="2" eb="4">
      <t>カイケイ</t>
    </rPh>
    <rPh sb="12" eb="14">
      <t>ニュウリョク</t>
    </rPh>
    <rPh sb="14" eb="16">
      <t>ガメン</t>
    </rPh>
    <rPh sb="17" eb="19">
      <t>ゼンシャ</t>
    </rPh>
    <rPh sb="20" eb="22">
      <t>キシュ</t>
    </rPh>
    <rPh sb="22" eb="24">
      <t>サイム</t>
    </rPh>
    <rPh sb="24" eb="26">
      <t>ケッサイ</t>
    </rPh>
    <rPh sb="26" eb="28">
      <t>ヨテイ</t>
    </rPh>
    <rPh sb="28" eb="30">
      <t>ケイカク</t>
    </rPh>
    <phoneticPr fontId="1"/>
  </si>
  <si>
    <t>入力…注２</t>
    <rPh sb="0" eb="1">
      <t>ニュウ</t>
    </rPh>
    <rPh sb="1" eb="2">
      <t>チカラ</t>
    </rPh>
    <rPh sb="3" eb="4">
      <t>チュウ</t>
    </rPh>
    <phoneticPr fontId="1"/>
  </si>
  <si>
    <t>BS230 未払消費税等</t>
    <rPh sb="6" eb="8">
      <t>ミハラ</t>
    </rPh>
    <rPh sb="8" eb="12">
      <t>ショウヒゼイナド</t>
    </rPh>
    <phoneticPr fontId="1"/>
  </si>
  <si>
    <t>BS 120  売掛金</t>
    <rPh sb="8" eb="11">
      <t>ウリカケキン</t>
    </rPh>
    <phoneticPr fontId="1"/>
  </si>
  <si>
    <t>貸方残</t>
    <rPh sb="0" eb="2">
      <t>カシカタ</t>
    </rPh>
    <rPh sb="2" eb="3">
      <t>ザン</t>
    </rPh>
    <phoneticPr fontId="1"/>
  </si>
  <si>
    <t>自動予算仕訳登録２</t>
    <rPh sb="0" eb="2">
      <t>ジドウ</t>
    </rPh>
    <rPh sb="2" eb="4">
      <t>ヨサン</t>
    </rPh>
    <rPh sb="4" eb="6">
      <t>シワケ</t>
    </rPh>
    <rPh sb="6" eb="8">
      <t>トウロク</t>
    </rPh>
    <phoneticPr fontId="1"/>
  </si>
  <si>
    <t>支払</t>
    <rPh sb="0" eb="2">
      <t>シハライ</t>
    </rPh>
    <phoneticPr fontId="1"/>
  </si>
  <si>
    <t>資金支出</t>
    <rPh sb="0" eb="2">
      <t>シキン</t>
    </rPh>
    <rPh sb="2" eb="4">
      <t>シシュツ</t>
    </rPh>
    <phoneticPr fontId="1"/>
  </si>
  <si>
    <t>月次売上計画_入力画面【４月セル】より</t>
    <rPh sb="0" eb="2">
      <t>ゲツジ</t>
    </rPh>
    <rPh sb="2" eb="4">
      <t>ウリアゲ</t>
    </rPh>
    <rPh sb="4" eb="6">
      <t>ケイカク</t>
    </rPh>
    <rPh sb="7" eb="11">
      <t>ニュウリョクガメン</t>
    </rPh>
    <rPh sb="13" eb="14">
      <t>ツキ</t>
    </rPh>
    <phoneticPr fontId="1"/>
  </si>
  <si>
    <t>月次売上計画_入力画面【５月セル】より</t>
    <rPh sb="0" eb="2">
      <t>ゲツジ</t>
    </rPh>
    <rPh sb="2" eb="4">
      <t>ウリアゲ</t>
    </rPh>
    <rPh sb="4" eb="6">
      <t>ケイカク</t>
    </rPh>
    <rPh sb="7" eb="11">
      <t>ニュウリョクガメン</t>
    </rPh>
    <rPh sb="13" eb="14">
      <t>ツキ</t>
    </rPh>
    <phoneticPr fontId="1"/>
  </si>
  <si>
    <t>月次売上計画_入力画面【翌２月セル】より</t>
    <rPh sb="0" eb="2">
      <t>ゲツジ</t>
    </rPh>
    <rPh sb="2" eb="4">
      <t>ウリアゲ</t>
    </rPh>
    <rPh sb="4" eb="6">
      <t>ケイカク</t>
    </rPh>
    <rPh sb="7" eb="11">
      <t>ニュウリョクガメン</t>
    </rPh>
    <rPh sb="12" eb="13">
      <t>ヨク</t>
    </rPh>
    <rPh sb="14" eb="15">
      <t>ツキ</t>
    </rPh>
    <phoneticPr fontId="1"/>
  </si>
  <si>
    <t>月次売上計画_入力画面【翌３月セル】より</t>
    <rPh sb="0" eb="2">
      <t>ゲツジ</t>
    </rPh>
    <rPh sb="2" eb="4">
      <t>ウリアゲ</t>
    </rPh>
    <rPh sb="4" eb="6">
      <t>ケイカク</t>
    </rPh>
    <rPh sb="7" eb="11">
      <t>ニュウリョクガメン</t>
    </rPh>
    <rPh sb="12" eb="13">
      <t>ヨク</t>
    </rPh>
    <rPh sb="14" eb="15">
      <t>ツキ</t>
    </rPh>
    <phoneticPr fontId="1"/>
  </si>
  <si>
    <t>決済条件より１カ月後回収（以下同じ）</t>
    <rPh sb="0" eb="4">
      <t>ケッサイジョウケン</t>
    </rPh>
    <rPh sb="8" eb="10">
      <t>ツキゴ</t>
    </rPh>
    <rPh sb="10" eb="12">
      <t>カイシュウ</t>
    </rPh>
    <rPh sb="13" eb="15">
      <t>イカ</t>
    </rPh>
    <rPh sb="15" eb="16">
      <t>オナ</t>
    </rPh>
    <phoneticPr fontId="1"/>
  </si>
  <si>
    <t>期首債権決済予定_入力画面【４月セル】より</t>
    <rPh sb="0" eb="2">
      <t>キシュ</t>
    </rPh>
    <rPh sb="2" eb="4">
      <t>サイケン</t>
    </rPh>
    <rPh sb="4" eb="6">
      <t>ケッサイ</t>
    </rPh>
    <rPh sb="6" eb="8">
      <t>ヨテイ</t>
    </rPh>
    <rPh sb="9" eb="13">
      <t>ニュウリョクガメン</t>
    </rPh>
    <rPh sb="15" eb="16">
      <t>ツキ</t>
    </rPh>
    <phoneticPr fontId="1"/>
  </si>
  <si>
    <t>期首債務決済予定_入力画面【５月セル】より</t>
    <rPh sb="0" eb="2">
      <t>キシュ</t>
    </rPh>
    <rPh sb="2" eb="4">
      <t>サイム</t>
    </rPh>
    <rPh sb="4" eb="6">
      <t>ケッサイ</t>
    </rPh>
    <rPh sb="6" eb="8">
      <t>ヨテイ</t>
    </rPh>
    <rPh sb="9" eb="13">
      <t>ニュウリョクガメン</t>
    </rPh>
    <rPh sb="15" eb="16">
      <t>ツキ</t>
    </rPh>
    <phoneticPr fontId="1"/>
  </si>
  <si>
    <r>
      <t>上記の入力画面の１２カ月分の売上高から自動作成される予算仕訳を記入してみよう。</t>
    </r>
    <r>
      <rPr>
        <b/>
        <sz val="14"/>
        <color rgb="FFFF0000"/>
        <rFont val="メイリオ"/>
        <family val="3"/>
        <charset val="128"/>
      </rPr>
      <t>期首債権債務の決済予定の入力画面から自動作成される予算仕訳も併せて記入してみよう。</t>
    </r>
    <rPh sb="0" eb="2">
      <t>ジョウキ</t>
    </rPh>
    <rPh sb="3" eb="7">
      <t>ニュウリョクガメン</t>
    </rPh>
    <rPh sb="11" eb="12">
      <t>ツキ</t>
    </rPh>
    <rPh sb="12" eb="13">
      <t>ブン</t>
    </rPh>
    <rPh sb="14" eb="17">
      <t>ウリアゲダカ</t>
    </rPh>
    <rPh sb="19" eb="21">
      <t>ジドウ</t>
    </rPh>
    <rPh sb="21" eb="23">
      <t>サクセイ</t>
    </rPh>
    <rPh sb="26" eb="30">
      <t>ヨサンシワケ</t>
    </rPh>
    <rPh sb="31" eb="33">
      <t>キニュウ</t>
    </rPh>
    <rPh sb="39" eb="41">
      <t>キシュ</t>
    </rPh>
    <rPh sb="41" eb="43">
      <t>サイケン</t>
    </rPh>
    <rPh sb="43" eb="45">
      <t>サイム</t>
    </rPh>
    <rPh sb="46" eb="50">
      <t>ケッサイヨテイ</t>
    </rPh>
    <rPh sb="51" eb="55">
      <t>ニュウリョクガメン</t>
    </rPh>
    <rPh sb="57" eb="61">
      <t>ジドウサクセイ</t>
    </rPh>
    <rPh sb="64" eb="68">
      <t>ヨサンシワケ</t>
    </rPh>
    <rPh sb="69" eb="70">
      <t>アワ</t>
    </rPh>
    <rPh sb="72" eb="74">
      <t>キニュウ</t>
    </rPh>
    <phoneticPr fontId="1"/>
  </si>
  <si>
    <t>取込元：決算期区分</t>
    <rPh sb="0" eb="2">
      <t>トリコ</t>
    </rPh>
    <rPh sb="2" eb="3">
      <t>モト</t>
    </rPh>
    <rPh sb="4" eb="7">
      <t>ケッサンキ</t>
    </rPh>
    <rPh sb="7" eb="9">
      <t>クブン</t>
    </rPh>
    <phoneticPr fontId="1"/>
  </si>
  <si>
    <t>取込元：予算区分</t>
    <rPh sb="0" eb="2">
      <t>トリコ</t>
    </rPh>
    <rPh sb="2" eb="3">
      <t>モト</t>
    </rPh>
    <rPh sb="4" eb="6">
      <t>ヨサン</t>
    </rPh>
    <rPh sb="6" eb="8">
      <t>クブン</t>
    </rPh>
    <phoneticPr fontId="1"/>
  </si>
  <si>
    <t>次期</t>
    <rPh sb="0" eb="2">
      <t>ジキ</t>
    </rPh>
    <phoneticPr fontId="1"/>
  </si>
  <si>
    <t>第12期　〇1年４月1日～〇2年３月31日</t>
    <rPh sb="0" eb="1">
      <t>ダイ</t>
    </rPh>
    <rPh sb="3" eb="4">
      <t>キ</t>
    </rPh>
    <rPh sb="7" eb="8">
      <t>ネン</t>
    </rPh>
    <rPh sb="9" eb="10">
      <t>ツキ</t>
    </rPh>
    <rPh sb="11" eb="12">
      <t>ニチ</t>
    </rPh>
    <rPh sb="15" eb="16">
      <t>ネン</t>
    </rPh>
    <rPh sb="17" eb="18">
      <t>ツキ</t>
    </rPh>
    <rPh sb="20" eb="21">
      <t>ニチ</t>
    </rPh>
    <phoneticPr fontId="1"/>
  </si>
  <si>
    <t>予算作成</t>
    <rPh sb="0" eb="2">
      <t>ヨサン</t>
    </rPh>
    <rPh sb="2" eb="4">
      <t>サクセイ</t>
    </rPh>
    <phoneticPr fontId="1"/>
  </si>
  <si>
    <t>取込先：決算期区分</t>
    <rPh sb="0" eb="2">
      <t>トリコ</t>
    </rPh>
    <rPh sb="2" eb="3">
      <t>サキ</t>
    </rPh>
    <rPh sb="4" eb="7">
      <t>ケッサンキ</t>
    </rPh>
    <rPh sb="7" eb="9">
      <t>クブン</t>
    </rPh>
    <phoneticPr fontId="1"/>
  </si>
  <si>
    <t>取込先：予算区分</t>
    <rPh sb="0" eb="2">
      <t>トリコ</t>
    </rPh>
    <rPh sb="2" eb="3">
      <t>サキ</t>
    </rPh>
    <rPh sb="4" eb="6">
      <t>ヨサン</t>
    </rPh>
    <rPh sb="6" eb="8">
      <t>クブン</t>
    </rPh>
    <phoneticPr fontId="1"/>
  </si>
  <si>
    <t>予算元帳</t>
    <rPh sb="0" eb="2">
      <t>ヨサン</t>
    </rPh>
    <rPh sb="2" eb="4">
      <t>モトチョウ</t>
    </rPh>
    <phoneticPr fontId="1"/>
  </si>
  <si>
    <t>前期繰越</t>
    <rPh sb="0" eb="2">
      <t>ゼンキ</t>
    </rPh>
    <rPh sb="2" eb="4">
      <t>クリコシ</t>
    </rPh>
    <phoneticPr fontId="1"/>
  </si>
  <si>
    <t>【問題】３月決算で単一製品を販売している。当期の４月～12月の実績は販売数量900個、売上高90,000千円。当期の翌１月～翌3月は、見込数量300個、見込売上高30,000千円を予想している。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5" eb="57">
      <t>トウキ</t>
    </rPh>
    <rPh sb="58" eb="59">
      <t>ヨク</t>
    </rPh>
    <rPh sb="60" eb="61">
      <t>ツキ</t>
    </rPh>
    <rPh sb="62" eb="63">
      <t>ヨク</t>
    </rPh>
    <rPh sb="64" eb="65">
      <t>ツキ</t>
    </rPh>
    <rPh sb="67" eb="69">
      <t>ミコ</t>
    </rPh>
    <rPh sb="69" eb="71">
      <t>スウリョウ</t>
    </rPh>
    <rPh sb="74" eb="75">
      <t>コ</t>
    </rPh>
    <rPh sb="76" eb="78">
      <t>ミコ</t>
    </rPh>
    <rPh sb="78" eb="81">
      <t>ウリアゲダカ</t>
    </rPh>
    <rPh sb="87" eb="89">
      <t>センエン</t>
    </rPh>
    <rPh sb="90" eb="92">
      <t>ヨソウ</t>
    </rPh>
    <rPh sb="98" eb="100">
      <t>ジキ</t>
    </rPh>
    <rPh sb="101" eb="103">
      <t>ヘイキン</t>
    </rPh>
    <rPh sb="103" eb="107">
      <t>ハンバイタンカ</t>
    </rPh>
    <rPh sb="108" eb="110">
      <t>トウキ</t>
    </rPh>
    <rPh sb="111" eb="115">
      <t>ヘイキンハンバイ</t>
    </rPh>
    <rPh sb="115" eb="117">
      <t>タンカ</t>
    </rPh>
    <rPh sb="120" eb="122">
      <t>テイカ</t>
    </rPh>
    <rPh sb="123" eb="125">
      <t>カテイ</t>
    </rPh>
    <rPh sb="129" eb="131">
      <t>トウキ</t>
    </rPh>
    <rPh sb="132" eb="134">
      <t>ヘイキン</t>
    </rPh>
    <rPh sb="134" eb="138">
      <t>ハンバイスウリョウ</t>
    </rPh>
    <rPh sb="139" eb="141">
      <t>ゲツジ</t>
    </rPh>
    <rPh sb="141" eb="143">
      <t>ヘイキン</t>
    </rPh>
    <rPh sb="144" eb="146">
      <t>ジキ</t>
    </rPh>
    <rPh sb="148" eb="149">
      <t>ツキ</t>
    </rPh>
    <rPh sb="152" eb="154">
      <t>マイツキ</t>
    </rPh>
    <rPh sb="157" eb="159">
      <t>ゾウカ</t>
    </rPh>
    <rPh sb="162" eb="164">
      <t>カテイ</t>
    </rPh>
    <rPh sb="168" eb="172">
      <t>ハスウキリス</t>
    </rPh>
    <rPh sb="179" eb="181">
      <t>ジョウキ</t>
    </rPh>
    <rPh sb="184" eb="186">
      <t>カキ</t>
    </rPh>
    <rPh sb="187" eb="189">
      <t>ウリアゲ</t>
    </rPh>
    <rPh sb="189" eb="191">
      <t>ケイカク</t>
    </rPh>
    <rPh sb="191" eb="192">
      <t>ヒョウ</t>
    </rPh>
    <rPh sb="193" eb="195">
      <t>クウラン</t>
    </rPh>
    <rPh sb="196" eb="198">
      <t>キニュウ</t>
    </rPh>
    <phoneticPr fontId="1"/>
  </si>
  <si>
    <t>↓入力して下さい</t>
    <rPh sb="1" eb="3">
      <t>ニュウリョク</t>
    </rPh>
    <rPh sb="5" eb="6">
      <t>クダ</t>
    </rPh>
    <phoneticPr fontId="1"/>
  </si>
  <si>
    <t>←入力して下さい</t>
    <rPh sb="1" eb="3">
      <t>ニュウリョク</t>
    </rPh>
    <rPh sb="5" eb="6">
      <t>クダ</t>
    </rPh>
    <phoneticPr fontId="1"/>
  </si>
  <si>
    <t>入力↓</t>
    <rPh sb="0" eb="2">
      <t>ニュウリョク</t>
    </rPh>
    <phoneticPr fontId="1"/>
  </si>
  <si>
    <t>決済予定額（支払予定額）借方</t>
    <rPh sb="0" eb="2">
      <t>ケッサイ</t>
    </rPh>
    <rPh sb="2" eb="4">
      <t>ヨテイ</t>
    </rPh>
    <rPh sb="4" eb="5">
      <t>ガク</t>
    </rPh>
    <rPh sb="6" eb="8">
      <t>シハライ</t>
    </rPh>
    <rPh sb="8" eb="10">
      <t>ヨテイ</t>
    </rPh>
    <rPh sb="10" eb="11">
      <t>ガク</t>
    </rPh>
    <rPh sb="12" eb="14">
      <t>カリカタ</t>
    </rPh>
    <phoneticPr fontId="1"/>
  </si>
  <si>
    <t>③＝①＋②　</t>
    <phoneticPr fontId="1"/>
  </si>
  <si>
    <t>①　</t>
    <phoneticPr fontId="1"/>
  </si>
  <si>
    <t>②＝①×10%　</t>
    <phoneticPr fontId="1"/>
  </si>
  <si>
    <t>・・・略・・・</t>
    <rPh sb="3" eb="4">
      <t>リャク</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</si>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</sst>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quot;第&quot;#&quot;回&quot;"/>
    <numFmt numFmtId="179" formatCode="0_);[Red]\(0\)"/>
    <numFmt numFmtId="180" formatCode="0_ "/>
    <numFmt numFmtId="181" formatCode="#,##0_ "/>
  </numFmts>
  <fonts count="40"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4"/>
      <color rgb="FFFF0000"/>
      <name val="メイリオ"/>
      <family val="3"/>
      <charset val="128"/>
    </font>
    <font>
      <b/>
      <sz val="18"/>
      <color theme="1"/>
      <name val="游ゴシック"/>
      <family val="3"/>
      <charset val="128"/>
      <scheme val="minor"/>
    </font>
    <font>
      <sz val="18"/>
      <color theme="1"/>
      <name val="游ゴシック"/>
      <family val="2"/>
      <charset val="128"/>
      <scheme val="minor"/>
    </font>
    <font>
      <b/>
      <sz val="18"/>
      <color rgb="FFFF0000"/>
      <name val="游ゴシック"/>
      <family val="3"/>
      <charset val="128"/>
      <scheme val="minor"/>
    </font>
    <font>
      <b/>
      <sz val="16"/>
      <color theme="0"/>
      <name val="游ゴシック"/>
      <family val="3"/>
      <charset val="128"/>
      <scheme val="minor"/>
    </font>
    <font>
      <b/>
      <sz val="18"/>
      <name val="メイリオ"/>
      <family val="3"/>
      <charset val="128"/>
    </font>
    <font>
      <b/>
      <sz val="20"/>
      <color rgb="FFFF0000"/>
      <name val="游ゴシック"/>
      <family val="3"/>
      <charset val="128"/>
      <scheme val="minor"/>
    </font>
    <font>
      <b/>
      <sz val="16"/>
      <color rgb="FFFF0000"/>
      <name val="游ゴシック"/>
      <family val="3"/>
      <charset val="128"/>
      <scheme val="minor"/>
    </font>
    <font>
      <b/>
      <u val="double"/>
      <sz val="14"/>
      <color rgb="FFFF0000"/>
      <name val="メイリオ"/>
      <family val="3"/>
      <charset val="128"/>
    </font>
    <font>
      <b/>
      <sz val="14"/>
      <color rgb="FF0000FF"/>
      <name val="メイリオ"/>
      <family val="3"/>
      <charset val="128"/>
    </font>
    <font>
      <b/>
      <sz val="20"/>
      <color theme="1"/>
      <name val="游ゴシック"/>
      <family val="3"/>
      <charset val="128"/>
      <scheme val="minor"/>
    </font>
    <font>
      <sz val="20"/>
      <color theme="1"/>
      <name val="游ゴシック"/>
      <family val="2"/>
      <charset val="128"/>
      <scheme val="minor"/>
    </font>
    <font>
      <b/>
      <sz val="11"/>
      <color theme="1"/>
      <name val="メイリオ"/>
      <family val="3"/>
      <charset val="128"/>
    </font>
    <font>
      <sz val="11"/>
      <color rgb="FFFF0000"/>
      <name val="メイリオ"/>
      <family val="3"/>
      <charset val="128"/>
    </font>
    <font>
      <b/>
      <sz val="16"/>
      <color rgb="FFFF0000"/>
      <name val="メイリオ"/>
      <family val="3"/>
      <charset val="128"/>
    </font>
    <font>
      <b/>
      <sz val="16"/>
      <color rgb="FF0000FF"/>
      <name val="メイリオ"/>
      <family val="3"/>
      <charset val="128"/>
    </font>
    <font>
      <b/>
      <sz val="18"/>
      <color rgb="FF0000FF"/>
      <name val="游ゴシック"/>
      <family val="3"/>
      <charset val="128"/>
      <scheme val="minor"/>
    </font>
    <font>
      <sz val="16"/>
      <color theme="1"/>
      <name val="メイリオ"/>
      <family val="3"/>
      <charset val="128"/>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002060"/>
        <bgColor indexed="64"/>
      </patternFill>
    </fill>
    <fill>
      <patternFill patternType="solid">
        <fgColor theme="0" tint="-0.14999847407452621"/>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60">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0"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3" fillId="0" borderId="0" xfId="0" applyFont="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Border="1" applyAlignment="1">
      <alignment horizontal="center" vertical="center"/>
    </xf>
    <xf numFmtId="176" fontId="8" fillId="0" borderId="0" xfId="0" applyNumberFormat="1" applyFont="1" applyBorder="1">
      <alignment vertical="center"/>
    </xf>
    <xf numFmtId="176" fontId="8" fillId="0" borderId="13" xfId="0" applyNumberFormat="1" applyFont="1" applyBorder="1">
      <alignment vertical="center"/>
    </xf>
    <xf numFmtId="176" fontId="8" fillId="2" borderId="1" xfId="0" applyNumberFormat="1" applyFont="1" applyFill="1" applyBorder="1">
      <alignment vertical="center"/>
    </xf>
    <xf numFmtId="176" fontId="8" fillId="3" borderId="1" xfId="0" applyNumberFormat="1" applyFont="1" applyFill="1" applyBorder="1">
      <alignment vertical="center"/>
    </xf>
    <xf numFmtId="0" fontId="22" fillId="0" borderId="13"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0" xfId="0" applyFont="1" applyBorder="1" applyAlignment="1">
      <alignment horizontal="center" vertical="center"/>
    </xf>
    <xf numFmtId="0" fontId="4" fillId="0" borderId="28" xfId="0" applyFont="1" applyBorder="1">
      <alignment vertical="center"/>
    </xf>
    <xf numFmtId="0" fontId="4" fillId="0" borderId="18" xfId="0" applyFont="1" applyBorder="1" applyAlignment="1">
      <alignment horizontal="center" vertical="center"/>
    </xf>
    <xf numFmtId="0" fontId="23" fillId="0" borderId="5" xfId="0" applyFont="1" applyBorder="1" applyAlignment="1">
      <alignment vertical="center"/>
    </xf>
    <xf numFmtId="0" fontId="23" fillId="0" borderId="6" xfId="0" applyFont="1" applyBorder="1" applyAlignment="1">
      <alignment vertical="center"/>
    </xf>
    <xf numFmtId="0" fontId="23" fillId="0" borderId="7" xfId="0" applyFont="1" applyBorder="1" applyAlignment="1">
      <alignment vertical="center"/>
    </xf>
    <xf numFmtId="0" fontId="0" fillId="0" borderId="6" xfId="0" applyBorder="1">
      <alignment vertical="center"/>
    </xf>
    <xf numFmtId="0" fontId="0" fillId="0" borderId="7" xfId="0" applyBorder="1">
      <alignment vertical="center"/>
    </xf>
    <xf numFmtId="0" fontId="4" fillId="0" borderId="28" xfId="0" applyFont="1" applyBorder="1" applyAlignment="1">
      <alignment horizontal="center" vertical="center"/>
    </xf>
    <xf numFmtId="0" fontId="23" fillId="0" borderId="0" xfId="0" applyFont="1" applyAlignment="1">
      <alignment horizontal="center" vertical="center"/>
    </xf>
    <xf numFmtId="0" fontId="24" fillId="0" borderId="0" xfId="0" applyFont="1">
      <alignment vertical="center"/>
    </xf>
    <xf numFmtId="0" fontId="23" fillId="0" borderId="0" xfId="0" applyFont="1">
      <alignment vertical="center"/>
    </xf>
    <xf numFmtId="0" fontId="25" fillId="0" borderId="5" xfId="0" applyFont="1" applyBorder="1">
      <alignment vertical="center"/>
    </xf>
    <xf numFmtId="0" fontId="25" fillId="0" borderId="0" xfId="0" applyFont="1">
      <alignment vertical="center"/>
    </xf>
    <xf numFmtId="0" fontId="29" fillId="0" borderId="0" xfId="0" applyFont="1">
      <alignment vertical="center"/>
    </xf>
    <xf numFmtId="178" fontId="13" fillId="5" borderId="0" xfId="0" applyNumberFormat="1" applyFont="1" applyFill="1" applyAlignment="1"/>
    <xf numFmtId="0" fontId="4" fillId="0" borderId="28" xfId="0" applyFont="1" applyBorder="1" applyAlignment="1">
      <alignment vertical="center" shrinkToFit="1"/>
    </xf>
    <xf numFmtId="0" fontId="3" fillId="0" borderId="28" xfId="0" applyFont="1" applyBorder="1" applyAlignment="1">
      <alignment horizontal="center" vertical="center"/>
    </xf>
    <xf numFmtId="0" fontId="7" fillId="0" borderId="0" xfId="0" applyFont="1">
      <alignment vertical="center"/>
    </xf>
    <xf numFmtId="0" fontId="2" fillId="0" borderId="0" xfId="0" applyFont="1" applyAlignment="1">
      <alignment horizontal="center" vertical="center"/>
    </xf>
    <xf numFmtId="0" fontId="9" fillId="4" borderId="0" xfId="0" applyFont="1" applyFill="1" applyAlignment="1">
      <alignment horizontal="center" vertical="center"/>
    </xf>
    <xf numFmtId="0" fontId="7" fillId="0" borderId="0" xfId="0" applyFont="1" applyAlignment="1">
      <alignment horizontal="center" vertical="center"/>
    </xf>
    <xf numFmtId="0" fontId="25" fillId="0" borderId="1" xfId="0" applyFont="1" applyBorder="1" applyAlignment="1">
      <alignment horizontal="center" vertical="center"/>
    </xf>
    <xf numFmtId="0" fontId="33" fillId="0" borderId="0" xfId="0" applyFont="1">
      <alignment vertical="center"/>
    </xf>
    <xf numFmtId="0" fontId="32" fillId="0" borderId="1" xfId="0" applyFont="1" applyBorder="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28" xfId="0" applyFont="1" applyBorder="1" applyAlignment="1">
      <alignment horizontal="center" vertical="center"/>
    </xf>
    <xf numFmtId="0" fontId="5" fillId="0" borderId="0" xfId="0" applyFont="1" applyBorder="1" applyAlignment="1">
      <alignment horizontal="center" vertical="center"/>
    </xf>
    <xf numFmtId="0" fontId="5" fillId="0" borderId="24" xfId="0" applyFont="1" applyBorder="1" applyAlignment="1">
      <alignment horizontal="center" vertical="center"/>
    </xf>
    <xf numFmtId="0" fontId="3" fillId="0" borderId="35" xfId="0" applyFont="1" applyBorder="1" applyAlignment="1">
      <alignment horizontal="center" vertical="center"/>
    </xf>
    <xf numFmtId="0" fontId="34" fillId="0" borderId="0" xfId="0" applyFont="1" applyAlignment="1">
      <alignment horizontal="center" vertical="center"/>
    </xf>
    <xf numFmtId="0" fontId="2" fillId="0" borderId="0" xfId="0" applyFont="1" applyAlignment="1">
      <alignment horizontal="left" vertical="center"/>
    </xf>
    <xf numFmtId="176" fontId="8" fillId="0" borderId="0" xfId="0" applyNumberFormat="1" applyFont="1">
      <alignment vertical="center"/>
    </xf>
    <xf numFmtId="0" fontId="35" fillId="0" borderId="0" xfId="0" applyFont="1">
      <alignment vertical="center"/>
    </xf>
    <xf numFmtId="0" fontId="8" fillId="0" borderId="0" xfId="0" applyFont="1" applyBorder="1" applyAlignment="1">
      <alignment horizontal="center" vertical="center"/>
    </xf>
    <xf numFmtId="0" fontId="31" fillId="0" borderId="0" xfId="0" applyFont="1" applyBorder="1" applyAlignment="1">
      <alignment horizontal="left" vertical="center"/>
    </xf>
    <xf numFmtId="0" fontId="3" fillId="0" borderId="0" xfId="0" applyFont="1" applyBorder="1" applyAlignment="1">
      <alignment horizontal="left" vertical="center"/>
    </xf>
    <xf numFmtId="176" fontId="8" fillId="0" borderId="0" xfId="0" applyNumberFormat="1" applyFont="1" applyBorder="1" applyAlignment="1">
      <alignment horizontal="right" vertical="center"/>
    </xf>
    <xf numFmtId="176" fontId="3" fillId="3" borderId="0" xfId="0" applyNumberFormat="1" applyFont="1" applyFill="1" applyBorder="1" applyAlignment="1">
      <alignment horizontal="right" vertical="center"/>
    </xf>
    <xf numFmtId="0" fontId="36" fillId="0" borderId="0" xfId="0" applyFont="1">
      <alignment vertical="center"/>
    </xf>
    <xf numFmtId="0" fontId="37" fillId="0" borderId="0" xfId="0" applyFont="1">
      <alignment vertical="center"/>
    </xf>
    <xf numFmtId="0" fontId="14" fillId="3" borderId="0" xfId="0" applyFont="1" applyFill="1" applyAlignment="1">
      <alignment horizontal="left"/>
    </xf>
    <xf numFmtId="0" fontId="21" fillId="3" borderId="0" xfId="0" applyFont="1" applyFill="1" applyAlignment="1">
      <alignment horizontal="left"/>
    </xf>
    <xf numFmtId="177" fontId="21" fillId="3" borderId="0" xfId="0" applyNumberFormat="1" applyFont="1" applyFill="1" applyAlignment="1">
      <alignment horizontal="left"/>
    </xf>
    <xf numFmtId="177" fontId="14" fillId="3" borderId="0" xfId="0" applyNumberFormat="1" applyFont="1" applyFill="1" applyAlignment="1">
      <alignment horizontal="center"/>
    </xf>
    <xf numFmtId="0" fontId="14" fillId="3" borderId="0" xfId="0" applyFont="1" applyFill="1" applyAlignment="1"/>
    <xf numFmtId="176" fontId="8" fillId="0" borderId="1" xfId="0" applyNumberFormat="1" applyFont="1" applyBorder="1" applyAlignment="1">
      <alignment vertical="top"/>
    </xf>
    <xf numFmtId="0" fontId="39" fillId="0" borderId="0" xfId="0" applyFont="1">
      <alignmen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wrapText="1"/>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0" borderId="25"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6" fillId="4" borderId="1" xfId="0" applyFont="1" applyFill="1" applyBorder="1" applyAlignment="1">
      <alignment horizontal="left"/>
    </xf>
    <xf numFmtId="0" fontId="8" fillId="0" borderId="1" xfId="0" applyFont="1" applyBorder="1" applyAlignment="1">
      <alignment horizontal="left" vertical="top" wrapText="1"/>
    </xf>
    <xf numFmtId="178" fontId="13" fillId="5" borderId="0" xfId="0" applyNumberFormat="1" applyFont="1" applyFill="1" applyAlignment="1">
      <alignment horizontal="left"/>
    </xf>
    <xf numFmtId="0" fontId="3" fillId="6" borderId="1" xfId="0" applyFont="1" applyFill="1" applyBorder="1" applyAlignment="1">
      <alignment horizontal="left" vertical="center"/>
    </xf>
    <xf numFmtId="0" fontId="3" fillId="0" borderId="1" xfId="0" applyFont="1" applyBorder="1" applyAlignment="1">
      <alignment horizontal="left" vertical="top" wrapText="1"/>
    </xf>
    <xf numFmtId="0" fontId="3" fillId="0" borderId="3" xfId="0" applyFont="1" applyBorder="1" applyAlignment="1">
      <alignment horizontal="center" vertical="center" wrapText="1"/>
    </xf>
    <xf numFmtId="0" fontId="23" fillId="2" borderId="5" xfId="0" applyFont="1" applyFill="1" applyBorder="1" applyAlignment="1">
      <alignment horizontal="center" vertical="center"/>
    </xf>
    <xf numFmtId="0" fontId="23" fillId="2" borderId="6" xfId="0" applyFont="1" applyFill="1" applyBorder="1" applyAlignment="1">
      <alignment horizontal="center" vertical="center"/>
    </xf>
    <xf numFmtId="0" fontId="23" fillId="2" borderId="7" xfId="0" applyFont="1" applyFill="1" applyBorder="1" applyAlignment="1">
      <alignment horizontal="center" vertical="center"/>
    </xf>
    <xf numFmtId="0" fontId="23" fillId="0" borderId="5"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27" fillId="3" borderId="5" xfId="0" applyFont="1" applyFill="1" applyBorder="1" applyAlignment="1">
      <alignment horizontal="left" vertical="center"/>
    </xf>
    <xf numFmtId="0" fontId="27" fillId="3" borderId="6" xfId="0" applyFont="1" applyFill="1" applyBorder="1" applyAlignment="1">
      <alignment horizontal="left" vertical="center"/>
    </xf>
    <xf numFmtId="0" fontId="27" fillId="3" borderId="7" xfId="0" applyFont="1" applyFill="1" applyBorder="1" applyAlignment="1">
      <alignment horizontal="left" vertical="center"/>
    </xf>
    <xf numFmtId="0" fontId="26" fillId="10" borderId="29" xfId="0" applyFont="1" applyFill="1" applyBorder="1" applyAlignment="1">
      <alignment horizontal="center" vertical="center"/>
    </xf>
    <xf numFmtId="0" fontId="26" fillId="10" borderId="24" xfId="0" applyFont="1" applyFill="1" applyBorder="1" applyAlignment="1">
      <alignment horizontal="center" vertical="center"/>
    </xf>
    <xf numFmtId="0" fontId="26" fillId="10" borderId="30"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27" fillId="3" borderId="1" xfId="0" applyFont="1" applyFill="1" applyBorder="1" applyAlignment="1">
      <alignment horizontal="center" vertical="center"/>
    </xf>
    <xf numFmtId="0" fontId="23" fillId="0" borderId="6" xfId="0" applyFont="1" applyBorder="1" applyAlignment="1">
      <alignment horizontal="center" vertical="center"/>
    </xf>
    <xf numFmtId="0" fontId="6" fillId="4" borderId="27" xfId="0" applyFont="1" applyFill="1" applyBorder="1" applyAlignment="1">
      <alignment horizontal="center" vertical="center"/>
    </xf>
    <xf numFmtId="0" fontId="6" fillId="4" borderId="0" xfId="0" applyFont="1" applyFill="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7" xfId="0" applyFont="1" applyBorder="1" applyAlignment="1">
      <alignment horizontal="left" vertical="center"/>
    </xf>
    <xf numFmtId="0" fontId="6" fillId="4" borderId="31" xfId="0" applyFont="1" applyFill="1" applyBorder="1" applyAlignment="1">
      <alignment horizontal="center" vertical="center"/>
    </xf>
    <xf numFmtId="179" fontId="13" fillId="5" borderId="0" xfId="0" applyNumberFormat="1" applyFont="1" applyFill="1" applyAlignment="1">
      <alignment horizontal="left"/>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38" fillId="0" borderId="5" xfId="0" applyFont="1" applyBorder="1" applyAlignment="1">
      <alignment horizontal="center" vertical="center"/>
    </xf>
    <xf numFmtId="0" fontId="38" fillId="0" borderId="7" xfId="0" applyFont="1" applyBorder="1" applyAlignment="1">
      <alignment horizontal="center" vertical="center"/>
    </xf>
    <xf numFmtId="0" fontId="28" fillId="0" borderId="18" xfId="0" applyFont="1" applyBorder="1" applyAlignment="1">
      <alignment horizontal="center" vertical="center"/>
    </xf>
    <xf numFmtId="0" fontId="28" fillId="0" borderId="17" xfId="0" applyFont="1" applyBorder="1" applyAlignment="1">
      <alignment horizontal="center" vertical="center"/>
    </xf>
    <xf numFmtId="0" fontId="28" fillId="0" borderId="19" xfId="0" applyFont="1" applyBorder="1" applyAlignment="1">
      <alignment horizontal="center" vertical="center"/>
    </xf>
    <xf numFmtId="0" fontId="38" fillId="0" borderId="5" xfId="0" applyFont="1" applyBorder="1" applyAlignment="1">
      <alignment horizontal="left" vertical="center"/>
    </xf>
    <xf numFmtId="0" fontId="38" fillId="0" borderId="6" xfId="0" applyFont="1" applyBorder="1" applyAlignment="1">
      <alignment horizontal="left" vertical="center"/>
    </xf>
    <xf numFmtId="0" fontId="38" fillId="0" borderId="7" xfId="0" applyFont="1" applyBorder="1" applyAlignment="1">
      <alignment horizontal="left" vertical="center"/>
    </xf>
    <xf numFmtId="0" fontId="28" fillId="0" borderId="29" xfId="0" applyFont="1" applyBorder="1" applyAlignment="1">
      <alignment horizontal="center" vertical="center"/>
    </xf>
    <xf numFmtId="0" fontId="28" fillId="0" borderId="24" xfId="0" applyFont="1" applyBorder="1" applyAlignment="1">
      <alignment horizontal="center" vertical="center"/>
    </xf>
    <xf numFmtId="0" fontId="28" fillId="0" borderId="30" xfId="0" applyFont="1" applyBorder="1" applyAlignment="1">
      <alignment horizontal="center" vertical="center"/>
    </xf>
    <xf numFmtId="0" fontId="28" fillId="0" borderId="27" xfId="0" applyFont="1" applyBorder="1" applyAlignment="1">
      <alignment horizontal="center" vertical="center"/>
    </xf>
    <xf numFmtId="0" fontId="28" fillId="0" borderId="0" xfId="0" applyFont="1" applyBorder="1" applyAlignment="1">
      <alignment horizontal="center" vertical="center"/>
    </xf>
    <xf numFmtId="0" fontId="28" fillId="0" borderId="31" xfId="0" applyFont="1" applyBorder="1" applyAlignment="1">
      <alignment horizontal="center" vertical="center"/>
    </xf>
    <xf numFmtId="0" fontId="28" fillId="0" borderId="32" xfId="0" applyFont="1" applyBorder="1" applyAlignment="1">
      <alignment horizontal="center" vertical="center"/>
    </xf>
    <xf numFmtId="0" fontId="28" fillId="0" borderId="33" xfId="0" applyFont="1" applyBorder="1" applyAlignment="1">
      <alignment horizontal="center" vertical="center"/>
    </xf>
    <xf numFmtId="0" fontId="28" fillId="0" borderId="34" xfId="0" applyFont="1" applyBorder="1" applyAlignment="1">
      <alignment horizontal="center" vertical="center"/>
    </xf>
    <xf numFmtId="0" fontId="32" fillId="0" borderId="18" xfId="0" applyFont="1" applyBorder="1" applyAlignment="1">
      <alignment horizontal="center" vertical="center"/>
    </xf>
    <xf numFmtId="0" fontId="32" fillId="0" borderId="17" xfId="0" applyFont="1" applyBorder="1" applyAlignment="1">
      <alignment horizontal="center" vertical="center"/>
    </xf>
    <xf numFmtId="0" fontId="32" fillId="0" borderId="19" xfId="0" applyFont="1" applyBorder="1" applyAlignment="1">
      <alignment horizontal="center" vertical="center"/>
    </xf>
    <xf numFmtId="181" fontId="28" fillId="0" borderId="18" xfId="0" applyNumberFormat="1" applyFont="1" applyBorder="1" applyAlignment="1">
      <alignment horizontal="right" vertical="center"/>
    </xf>
    <xf numFmtId="181" fontId="28" fillId="0" borderId="17" xfId="0" applyNumberFormat="1" applyFont="1" applyBorder="1" applyAlignment="1">
      <alignment horizontal="right" vertical="center"/>
    </xf>
    <xf numFmtId="181" fontId="28" fillId="0" borderId="19" xfId="0" applyNumberFormat="1" applyFont="1" applyBorder="1" applyAlignment="1">
      <alignment horizontal="right" vertical="center"/>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5" fillId="0" borderId="7" xfId="0" applyFont="1" applyBorder="1" applyAlignment="1">
      <alignment horizontal="left" vertical="center"/>
    </xf>
    <xf numFmtId="0" fontId="6" fillId="4" borderId="5" xfId="0" applyFont="1" applyFill="1" applyBorder="1" applyAlignment="1">
      <alignment horizontal="center" vertical="center" shrinkToFit="1"/>
    </xf>
    <xf numFmtId="0" fontId="6" fillId="4" borderId="7" xfId="0" applyFont="1" applyFill="1" applyBorder="1" applyAlignment="1">
      <alignment horizontal="center" vertical="center" shrinkToFi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4" fillId="0" borderId="14" xfId="0" applyFont="1" applyBorder="1" applyAlignment="1">
      <alignment horizontal="center" vertical="center"/>
    </xf>
    <xf numFmtId="0" fontId="4" fillId="0" borderId="16" xfId="0" applyFont="1" applyBorder="1" applyAlignment="1">
      <alignment horizontal="center" vertical="center"/>
    </xf>
    <xf numFmtId="0" fontId="3" fillId="0" borderId="1" xfId="0" applyFont="1" applyBorder="1" applyAlignment="1">
      <alignment horizontal="left" vertical="center"/>
    </xf>
    <xf numFmtId="180" fontId="13" fillId="5" borderId="0" xfId="0" applyNumberFormat="1" applyFont="1" applyFill="1" applyAlignment="1">
      <alignment horizontal="left"/>
    </xf>
    <xf numFmtId="0" fontId="4" fillId="0" borderId="3" xfId="0" applyFont="1" applyBorder="1" applyAlignment="1">
      <alignment horizontal="center" vertical="center"/>
    </xf>
    <xf numFmtId="0" fontId="4" fillId="0" borderId="11" xfId="0" applyFont="1" applyBorder="1" applyAlignment="1">
      <alignment horizontal="center" vertical="center"/>
    </xf>
    <xf numFmtId="0" fontId="6" fillId="4" borderId="0" xfId="0" applyFont="1" applyFill="1" applyBorder="1" applyAlignment="1">
      <alignment vertical="center"/>
    </xf>
    <xf numFmtId="0" fontId="6" fillId="4" borderId="31" xfId="0" applyFont="1" applyFill="1" applyBorder="1" applyAlignment="1">
      <alignment vertical="center"/>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7" fillId="0" borderId="24" xfId="0" applyFont="1" applyBorder="1" applyAlignment="1">
      <alignment horizontal="center"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2" borderId="7" xfId="0" applyFont="1" applyFill="1" applyBorder="1" applyAlignment="1">
      <alignment horizontal="left" vertical="center"/>
    </xf>
    <xf numFmtId="0" fontId="31" fillId="0" borderId="5" xfId="0" applyFont="1" applyBorder="1" applyAlignment="1">
      <alignment horizontal="left" vertical="center"/>
    </xf>
    <xf numFmtId="0" fontId="31" fillId="0" borderId="6" xfId="0" applyFont="1" applyBorder="1" applyAlignment="1">
      <alignment horizontal="left" vertical="center"/>
    </xf>
    <xf numFmtId="0" fontId="31" fillId="0" borderId="7" xfId="0" applyFont="1" applyBorder="1" applyAlignment="1">
      <alignment horizontal="left" vertical="center"/>
    </xf>
    <xf numFmtId="176" fontId="8" fillId="11" borderId="5" xfId="0" applyNumberFormat="1" applyFont="1" applyFill="1" applyBorder="1" applyAlignment="1">
      <alignment horizontal="right" vertical="center"/>
    </xf>
    <xf numFmtId="176" fontId="8" fillId="11" borderId="7" xfId="0" applyNumberFormat="1" applyFont="1" applyFill="1" applyBorder="1" applyAlignment="1">
      <alignment horizontal="right" vertical="center"/>
    </xf>
    <xf numFmtId="176" fontId="8" fillId="0" borderId="5" xfId="0" applyNumberFormat="1" applyFont="1" applyBorder="1" applyAlignment="1">
      <alignment horizontal="right" vertical="center"/>
    </xf>
    <xf numFmtId="176" fontId="8" fillId="0" borderId="7" xfId="0" applyNumberFormat="1" applyFont="1" applyBorder="1" applyAlignment="1">
      <alignment horizontal="right" vertical="center"/>
    </xf>
    <xf numFmtId="176" fontId="8" fillId="11" borderId="6" xfId="0" applyNumberFormat="1" applyFont="1" applyFill="1" applyBorder="1" applyAlignment="1">
      <alignment horizontal="right" vertical="center"/>
    </xf>
    <xf numFmtId="176" fontId="3" fillId="2" borderId="5" xfId="0" applyNumberFormat="1" applyFont="1" applyFill="1" applyBorder="1" applyAlignment="1">
      <alignment horizontal="right" vertical="center"/>
    </xf>
    <xf numFmtId="176" fontId="3" fillId="2" borderId="6"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0" fontId="10" fillId="5" borderId="0" xfId="0" applyFont="1" applyFill="1" applyAlignment="1">
      <alignment horizontal="center"/>
    </xf>
    <xf numFmtId="176" fontId="3" fillId="0" borderId="5" xfId="0" applyNumberFormat="1" applyFont="1" applyBorder="1" applyAlignment="1">
      <alignment horizontal="center" vertical="center"/>
    </xf>
    <xf numFmtId="176" fontId="3" fillId="0" borderId="6" xfId="0" applyNumberFormat="1" applyFont="1" applyBorder="1" applyAlignment="1">
      <alignment horizontal="center" vertical="center"/>
    </xf>
    <xf numFmtId="176" fontId="3" fillId="0" borderId="7" xfId="0" applyNumberFormat="1"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FFE7E7"/>
      <color rgb="FFFFBDBD"/>
      <color rgb="FF99FFCC"/>
      <color rgb="FF66FF66"/>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45720</xdr:colOff>
      <xdr:row>18</xdr:row>
      <xdr:rowOff>121920</xdr:rowOff>
    </xdr:from>
    <xdr:to>
      <xdr:col>12</xdr:col>
      <xdr:colOff>662940</xdr:colOff>
      <xdr:row>18</xdr:row>
      <xdr:rowOff>327660</xdr:rowOff>
    </xdr:to>
    <xdr:sp macro="" textlink="">
      <xdr:nvSpPr>
        <xdr:cNvPr id="2" name="右矢印 1">
          <a:extLst>
            <a:ext uri="{FF2B5EF4-FFF2-40B4-BE49-F238E27FC236}">
              <a16:creationId xmlns:a16="http://schemas.microsoft.com/office/drawing/2014/main" id="{00000000-0008-0000-0600-000002000000}"/>
            </a:ext>
          </a:extLst>
        </xdr:cNvPr>
        <xdr:cNvSpPr/>
      </xdr:nvSpPr>
      <xdr:spPr>
        <a:xfrm>
          <a:off x="8092440" y="5775960"/>
          <a:ext cx="617220" cy="2057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655320</xdr:colOff>
      <xdr:row>22</xdr:row>
      <xdr:rowOff>68580</xdr:rowOff>
    </xdr:from>
    <xdr:to>
      <xdr:col>13</xdr:col>
      <xdr:colOff>15240</xdr:colOff>
      <xdr:row>22</xdr:row>
      <xdr:rowOff>251460</xdr:rowOff>
    </xdr:to>
    <xdr:sp macro="" textlink="">
      <xdr:nvSpPr>
        <xdr:cNvPr id="4" name="右矢印 3">
          <a:extLst>
            <a:ext uri="{FF2B5EF4-FFF2-40B4-BE49-F238E27FC236}">
              <a16:creationId xmlns:a16="http://schemas.microsoft.com/office/drawing/2014/main" id="{00000000-0008-0000-0600-000004000000}"/>
            </a:ext>
          </a:extLst>
        </xdr:cNvPr>
        <xdr:cNvSpPr/>
      </xdr:nvSpPr>
      <xdr:spPr>
        <a:xfrm>
          <a:off x="7360920" y="6941820"/>
          <a:ext cx="1371600" cy="1828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662940</xdr:colOff>
      <xdr:row>26</xdr:row>
      <xdr:rowOff>114300</xdr:rowOff>
    </xdr:from>
    <xdr:to>
      <xdr:col>13</xdr:col>
      <xdr:colOff>754380</xdr:colOff>
      <xdr:row>26</xdr:row>
      <xdr:rowOff>259080</xdr:rowOff>
    </xdr:to>
    <xdr:sp macro="" textlink="">
      <xdr:nvSpPr>
        <xdr:cNvPr id="6" name="右矢印 5">
          <a:extLst>
            <a:ext uri="{FF2B5EF4-FFF2-40B4-BE49-F238E27FC236}">
              <a16:creationId xmlns:a16="http://schemas.microsoft.com/office/drawing/2014/main" id="{00000000-0008-0000-0600-000006000000}"/>
            </a:ext>
          </a:extLst>
        </xdr:cNvPr>
        <xdr:cNvSpPr/>
      </xdr:nvSpPr>
      <xdr:spPr>
        <a:xfrm>
          <a:off x="6027420" y="8199120"/>
          <a:ext cx="3444240" cy="1447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12513;&#12523;&#12510;&#12460;&#20877;&#27083;&#31689;/&#26332;&#26085;&#21029;&#22793;&#26356;&#20869;&#23481;/&#20104;&#31639;&#20250;&#35336;&#23398;&#65288;&#28436;&#32722;&#65289;_&#36913;&#27425;&#12475;&#12483;&#12488;/&#37329;&#26332;&#26085;_&#20104;&#31639;&#20250;&#35336;&#23398;&#28436;&#32722;/&#25552;&#20986;&#29992;/&#26368;&#32066;&#29256;/&#31532;&#65299;&#22238;/&#20104;&#31639;&#20250;&#35336;&#23398;_&#35299;&#35500;&amp;&#28436;&#32722;&#32232;_&#31532;3&#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入力"/>
      <sheetName val="A②_出力"/>
      <sheetName val="B_予算会計システム→"/>
      <sheetName val="Ｂ①マスタ登録"/>
      <sheetName val="B②_入力画面"/>
      <sheetName val="B③予算仕訳"/>
      <sheetName val="B④予算元帳"/>
      <sheetName val="B⑤CF組替仕訳"/>
      <sheetName val="B⑥出力画面"/>
    </sheetNames>
    <sheetDataSet>
      <sheetData sheetId="0"/>
      <sheetData sheetId="1"/>
      <sheetData sheetId="2">
        <row r="7">
          <cell r="F7">
            <v>1</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election activeCell="Q7" sqref="Q7"/>
    </sheetView>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108" t="s">
        <v>33</v>
      </c>
      <c r="D1" s="108"/>
      <c r="E1" s="108"/>
      <c r="F1" s="108"/>
      <c r="G1" s="108"/>
      <c r="H1" s="108"/>
      <c r="I1" s="108"/>
      <c r="J1" s="108"/>
      <c r="K1" s="108"/>
      <c r="L1" s="108"/>
      <c r="M1" s="108"/>
      <c r="N1" s="13"/>
    </row>
    <row r="2" spans="2:16" ht="31.5" x14ac:dyDescent="0.55000000000000004">
      <c r="B2" s="13"/>
      <c r="C2" s="107" t="s">
        <v>31</v>
      </c>
      <c r="D2" s="107"/>
      <c r="E2" s="107"/>
      <c r="F2" s="107"/>
      <c r="G2" s="107"/>
      <c r="H2" s="107"/>
      <c r="I2" s="107"/>
      <c r="J2" s="107"/>
      <c r="K2" s="107"/>
      <c r="L2" s="107"/>
      <c r="M2" s="107"/>
      <c r="N2" s="13"/>
    </row>
    <row r="3" spans="2:16" x14ac:dyDescent="0.55000000000000004">
      <c r="B3" s="23"/>
      <c r="C3" s="24"/>
      <c r="D3" s="24"/>
      <c r="E3" s="24"/>
      <c r="F3" s="24"/>
      <c r="G3" s="24"/>
      <c r="H3" s="24"/>
      <c r="I3" s="24"/>
      <c r="J3" s="24"/>
      <c r="K3" s="24"/>
      <c r="L3" s="24"/>
      <c r="M3" s="24"/>
      <c r="N3" s="25"/>
    </row>
    <row r="4" spans="2:16" ht="80.5" customHeight="1" x14ac:dyDescent="0.6">
      <c r="B4" s="26"/>
      <c r="C4" s="109" t="s">
        <v>34</v>
      </c>
      <c r="D4" s="110"/>
      <c r="E4" s="110"/>
      <c r="F4" s="110"/>
      <c r="G4" s="110"/>
      <c r="H4" s="110"/>
      <c r="I4" s="110"/>
      <c r="J4" s="110"/>
      <c r="K4" s="110"/>
      <c r="L4" s="110"/>
      <c r="M4" s="110"/>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35</v>
      </c>
      <c r="D6" s="21"/>
      <c r="E6" s="21"/>
      <c r="F6" s="21"/>
      <c r="G6" s="21"/>
      <c r="H6" s="21"/>
      <c r="I6" s="21"/>
      <c r="J6" s="21"/>
      <c r="K6" s="21"/>
      <c r="L6" s="21"/>
      <c r="M6" s="21"/>
      <c r="N6" s="22"/>
    </row>
    <row r="7" spans="2:16" ht="251" customHeight="1" x14ac:dyDescent="0.55000000000000004">
      <c r="B7" s="14"/>
      <c r="C7" s="111" t="s">
        <v>38</v>
      </c>
      <c r="D7" s="112"/>
      <c r="E7" s="112"/>
      <c r="F7" s="112"/>
      <c r="G7" s="112"/>
      <c r="H7" s="112"/>
      <c r="I7" s="112"/>
      <c r="J7" s="112"/>
      <c r="K7" s="112"/>
      <c r="L7" s="112"/>
      <c r="M7" s="112"/>
      <c r="N7" s="16"/>
    </row>
    <row r="8" spans="2:16" ht="331" customHeight="1" x14ac:dyDescent="0.55000000000000004">
      <c r="B8" s="14"/>
      <c r="C8" s="111" t="s">
        <v>39</v>
      </c>
      <c r="D8" s="111"/>
      <c r="E8" s="111"/>
      <c r="F8" s="111"/>
      <c r="G8" s="111"/>
      <c r="H8" s="111"/>
      <c r="I8" s="111"/>
      <c r="J8" s="111"/>
      <c r="K8" s="111"/>
      <c r="L8" s="111"/>
      <c r="M8" s="111"/>
      <c r="N8" s="16"/>
    </row>
    <row r="9" spans="2:16" ht="22.5" x14ac:dyDescent="0.55000000000000004">
      <c r="B9" s="19"/>
      <c r="C9" s="20" t="s">
        <v>32</v>
      </c>
      <c r="D9" s="21"/>
      <c r="E9" s="21"/>
      <c r="F9" s="21"/>
      <c r="G9" s="21"/>
      <c r="H9" s="21"/>
      <c r="I9" s="21"/>
      <c r="J9" s="21"/>
      <c r="K9" s="21"/>
      <c r="L9" s="21"/>
      <c r="M9" s="21"/>
      <c r="N9" s="22"/>
    </row>
    <row r="10" spans="2:16" ht="409.6" customHeight="1" x14ac:dyDescent="0.55000000000000004">
      <c r="B10" s="14"/>
      <c r="C10" s="111" t="s">
        <v>40</v>
      </c>
      <c r="D10" s="112"/>
      <c r="E10" s="112"/>
      <c r="F10" s="112"/>
      <c r="G10" s="112"/>
      <c r="H10" s="112"/>
      <c r="I10" s="112"/>
      <c r="J10" s="112"/>
      <c r="K10" s="112"/>
      <c r="L10" s="112"/>
      <c r="M10" s="112"/>
      <c r="N10" s="16"/>
    </row>
    <row r="11" spans="2:16" ht="139.75" customHeight="1" x14ac:dyDescent="0.55000000000000004">
      <c r="B11" s="17"/>
      <c r="C11" s="105" t="s">
        <v>41</v>
      </c>
      <c r="D11" s="106"/>
      <c r="E11" s="106"/>
      <c r="F11" s="106"/>
      <c r="G11" s="106"/>
      <c r="H11" s="106"/>
      <c r="I11" s="106"/>
      <c r="J11" s="106"/>
      <c r="K11" s="106"/>
      <c r="L11" s="106"/>
      <c r="M11" s="106"/>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V100"/>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3" width="16.4140625" style="1" customWidth="1"/>
    <col min="14" max="14" width="16.83203125" style="1" customWidth="1"/>
    <col min="15" max="15" width="13.4140625" style="1" customWidth="1"/>
    <col min="16" max="16" width="14" style="1" customWidth="1"/>
    <col min="17" max="17" width="13.83203125" style="1" customWidth="1"/>
    <col min="18" max="18" width="14.08203125" style="1" customWidth="1"/>
    <col min="19" max="19" width="13.5" style="1" customWidth="1"/>
    <col min="20" max="20" width="15.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256" t="s">
        <v>29</v>
      </c>
      <c r="C2" s="256"/>
      <c r="D2" s="256"/>
      <c r="E2" s="256"/>
      <c r="F2" s="256"/>
      <c r="G2" s="256"/>
      <c r="H2" s="256"/>
      <c r="I2" s="224" t="str">
        <f>A①_入力!J2</f>
        <v>3-2</v>
      </c>
      <c r="J2" s="224"/>
      <c r="K2" s="70"/>
      <c r="L2" s="182" t="str">
        <f>A①_入力!M2</f>
        <v>第3-2問_売上関連のPL・BS・CF・資金計画（その３-2）</v>
      </c>
      <c r="M2" s="182"/>
      <c r="N2" s="182"/>
      <c r="O2" s="182"/>
      <c r="P2" s="182"/>
      <c r="Q2" s="182"/>
      <c r="R2" s="182"/>
      <c r="S2" s="182"/>
      <c r="T2" s="182"/>
    </row>
    <row r="3" spans="2:20" ht="31.5" x14ac:dyDescent="1.05">
      <c r="B3" s="8"/>
      <c r="C3" s="30" t="s">
        <v>170</v>
      </c>
      <c r="D3" s="8"/>
      <c r="E3" s="8"/>
      <c r="F3" s="8"/>
      <c r="G3" s="8"/>
      <c r="H3" s="8"/>
      <c r="I3" s="52" t="s">
        <v>161</v>
      </c>
      <c r="J3" s="9"/>
      <c r="K3" s="9"/>
      <c r="L3" s="9"/>
      <c r="M3" s="9"/>
      <c r="N3" s="9"/>
      <c r="O3" s="9"/>
      <c r="P3" s="9"/>
      <c r="Q3" s="9"/>
      <c r="R3" s="9"/>
      <c r="S3" s="9"/>
      <c r="T3" s="10"/>
    </row>
    <row r="4" spans="2:20" ht="19.75" customHeight="1" x14ac:dyDescent="1.05">
      <c r="B4" s="98"/>
      <c r="C4" s="99"/>
      <c r="D4" s="98"/>
      <c r="E4" s="98"/>
      <c r="F4" s="98"/>
      <c r="G4" s="98"/>
      <c r="H4" s="98"/>
      <c r="I4" s="100"/>
      <c r="J4" s="101"/>
      <c r="K4" s="101"/>
      <c r="L4" s="101"/>
      <c r="M4" s="101"/>
      <c r="N4" s="101"/>
      <c r="O4" s="101"/>
      <c r="P4" s="101"/>
      <c r="Q4" s="101"/>
      <c r="R4" s="101"/>
      <c r="S4" s="101"/>
      <c r="T4" s="102"/>
    </row>
    <row r="5" spans="2:20" ht="22.5" x14ac:dyDescent="0.55000000000000004">
      <c r="B5" s="155" t="s">
        <v>0</v>
      </c>
      <c r="C5" s="155"/>
      <c r="D5" s="155"/>
      <c r="E5" s="155"/>
      <c r="F5" s="155"/>
      <c r="G5" s="155"/>
      <c r="H5" s="155"/>
      <c r="I5" s="155"/>
      <c r="J5" s="155"/>
      <c r="K5" s="155"/>
      <c r="L5" s="155"/>
      <c r="M5" s="155"/>
      <c r="N5" s="155"/>
      <c r="O5" s="155"/>
      <c r="P5" s="155"/>
      <c r="Q5" s="155"/>
      <c r="R5" s="155"/>
      <c r="S5" s="155"/>
      <c r="T5" s="155"/>
    </row>
    <row r="6" spans="2:20" ht="49" customHeight="1" x14ac:dyDescent="0.55000000000000004">
      <c r="B6" s="183" t="s">
        <v>171</v>
      </c>
      <c r="C6" s="183"/>
      <c r="D6" s="183"/>
      <c r="E6" s="183"/>
      <c r="F6" s="183"/>
      <c r="G6" s="183"/>
      <c r="H6" s="183"/>
      <c r="I6" s="183"/>
      <c r="J6" s="183"/>
      <c r="K6" s="183"/>
      <c r="L6" s="183"/>
      <c r="M6" s="183"/>
      <c r="N6" s="183"/>
      <c r="O6" s="183"/>
      <c r="P6" s="183"/>
      <c r="Q6" s="183"/>
      <c r="R6" s="183"/>
      <c r="S6" s="183"/>
      <c r="T6" s="183"/>
    </row>
    <row r="7" spans="2:20" ht="18" thickBot="1" x14ac:dyDescent="0.6"/>
    <row r="8" spans="2:20" ht="29" thickBot="1" x14ac:dyDescent="0.6">
      <c r="B8" s="11">
        <v>2</v>
      </c>
      <c r="C8" s="184" t="s">
        <v>172</v>
      </c>
      <c r="D8" s="184"/>
      <c r="E8" s="184"/>
      <c r="F8" s="11">
        <f>[1]A①_入力!F7</f>
        <v>1</v>
      </c>
      <c r="G8" s="131" t="s">
        <v>372</v>
      </c>
      <c r="H8" s="131"/>
      <c r="I8" s="131"/>
      <c r="J8" s="225" t="s">
        <v>268</v>
      </c>
      <c r="K8" s="226"/>
      <c r="L8" s="227" t="s">
        <v>266</v>
      </c>
      <c r="M8" s="227"/>
      <c r="N8" s="227"/>
      <c r="O8" s="228"/>
      <c r="P8" s="71" t="s">
        <v>174</v>
      </c>
      <c r="Q8" s="171" t="s">
        <v>267</v>
      </c>
      <c r="R8" s="173"/>
      <c r="S8"/>
      <c r="T8"/>
    </row>
    <row r="9" spans="2:20" ht="29" thickBot="1" x14ac:dyDescent="0.6">
      <c r="J9" s="221" t="s">
        <v>269</v>
      </c>
      <c r="K9" s="222"/>
      <c r="L9" s="177" t="s">
        <v>175</v>
      </c>
      <c r="M9" s="177"/>
      <c r="N9"/>
      <c r="O9"/>
      <c r="P9" s="71" t="s">
        <v>176</v>
      </c>
      <c r="Q9" s="171" t="s">
        <v>177</v>
      </c>
      <c r="R9" s="173"/>
      <c r="S9"/>
      <c r="T9"/>
    </row>
    <row r="11" spans="2:20" ht="22.5" x14ac:dyDescent="0.55000000000000004">
      <c r="B11" s="223" t="s">
        <v>298</v>
      </c>
      <c r="C11" s="223"/>
      <c r="D11" s="223"/>
      <c r="E11" s="223"/>
      <c r="F11" s="223"/>
      <c r="G11" s="223"/>
      <c r="H11" s="223"/>
      <c r="I11" s="223"/>
      <c r="J11" s="223"/>
      <c r="K11" s="223"/>
      <c r="L11" s="223"/>
      <c r="M11" s="223"/>
      <c r="N11" s="223"/>
      <c r="O11" s="223"/>
      <c r="P11" s="223"/>
      <c r="Q11" s="223"/>
      <c r="R11" s="223"/>
      <c r="S11" s="223"/>
      <c r="T11" s="223"/>
    </row>
    <row r="13" spans="2:20" ht="27.65" customHeight="1" collapsed="1" thickBot="1" x14ac:dyDescent="0.6"/>
    <row r="14" spans="2:20" ht="30.65" customHeight="1" thickBot="1" x14ac:dyDescent="0.6">
      <c r="C14" s="171" t="s">
        <v>299</v>
      </c>
      <c r="D14" s="172"/>
      <c r="E14" s="172"/>
      <c r="F14" s="172"/>
      <c r="G14" s="172"/>
      <c r="H14" s="172"/>
      <c r="I14" s="172"/>
      <c r="J14" s="172"/>
      <c r="K14" s="172"/>
      <c r="L14" s="173"/>
    </row>
    <row r="15" spans="2:20" ht="21" customHeight="1" x14ac:dyDescent="0.55000000000000004"/>
    <row r="16" spans="2:20" ht="21" customHeight="1" thickBot="1" x14ac:dyDescent="0.6">
      <c r="C16" s="75" t="s">
        <v>24</v>
      </c>
    </row>
    <row r="17" spans="2:20" ht="23.4" customHeight="1" thickBot="1" x14ac:dyDescent="0.6">
      <c r="C17" s="229" t="s">
        <v>353</v>
      </c>
      <c r="D17" s="230"/>
      <c r="E17" s="230"/>
      <c r="F17" s="230"/>
      <c r="G17" s="230"/>
      <c r="H17" s="230"/>
      <c r="I17" s="230"/>
      <c r="J17" s="230"/>
      <c r="K17" s="230"/>
      <c r="L17" s="230"/>
      <c r="M17" s="230"/>
      <c r="N17" s="230"/>
      <c r="O17" s="230"/>
      <c r="P17" s="230"/>
      <c r="Q17" s="230"/>
      <c r="R17" s="230"/>
      <c r="S17" s="230"/>
      <c r="T17" s="231"/>
    </row>
    <row r="18" spans="2:20" ht="21" customHeight="1" thickBot="1" x14ac:dyDescent="0.6"/>
    <row r="19" spans="2:20" ht="30.65" customHeight="1" thickBot="1" x14ac:dyDescent="0.6">
      <c r="C19" s="171" t="s">
        <v>300</v>
      </c>
      <c r="D19" s="172"/>
      <c r="E19" s="172"/>
      <c r="F19" s="172"/>
      <c r="G19" s="173"/>
    </row>
    <row r="20" spans="2:20" ht="21" customHeight="1" thickBot="1" x14ac:dyDescent="0.6"/>
    <row r="21" spans="2:20" ht="21" customHeight="1" thickBot="1" x14ac:dyDescent="0.6">
      <c r="C21" s="215" t="s">
        <v>301</v>
      </c>
      <c r="D21" s="216"/>
      <c r="E21" s="217"/>
      <c r="G21" s="215" t="s">
        <v>302</v>
      </c>
      <c r="H21" s="216"/>
      <c r="I21" s="216"/>
      <c r="J21" s="216"/>
      <c r="K21" s="216"/>
      <c r="L21" s="216"/>
      <c r="M21" s="217"/>
      <c r="O21" s="215" t="s">
        <v>303</v>
      </c>
      <c r="P21" s="216"/>
      <c r="Q21" s="216"/>
      <c r="R21" s="216"/>
      <c r="S21" s="216"/>
      <c r="T21" s="217"/>
    </row>
    <row r="22" spans="2:20" ht="21" customHeight="1" thickBot="1" x14ac:dyDescent="0.6">
      <c r="C22" s="86" t="s">
        <v>304</v>
      </c>
      <c r="D22" s="74" t="s">
        <v>305</v>
      </c>
      <c r="E22" s="86" t="s">
        <v>306</v>
      </c>
      <c r="G22" s="215" t="s">
        <v>307</v>
      </c>
      <c r="H22" s="216"/>
      <c r="I22" s="216"/>
      <c r="J22" s="217"/>
      <c r="K22" s="257" t="s">
        <v>308</v>
      </c>
      <c r="L22" s="258"/>
      <c r="M22" s="259"/>
      <c r="O22" s="215" t="s">
        <v>307</v>
      </c>
      <c r="P22" s="216"/>
      <c r="Q22" s="216"/>
      <c r="R22" s="217"/>
      <c r="S22" s="215" t="s">
        <v>308</v>
      </c>
      <c r="T22" s="217"/>
    </row>
    <row r="23" spans="2:20" ht="21" customHeight="1" x14ac:dyDescent="0.55000000000000004"/>
    <row r="24" spans="2:20" ht="21" customHeight="1" x14ac:dyDescent="0.55000000000000004">
      <c r="C24" s="96" t="s">
        <v>351</v>
      </c>
    </row>
    <row r="25" spans="2:20" ht="21" customHeight="1" thickBot="1" x14ac:dyDescent="0.6">
      <c r="G25" s="69" t="s">
        <v>364</v>
      </c>
      <c r="L25" s="69" t="s">
        <v>364</v>
      </c>
      <c r="O25" s="69" t="s">
        <v>364</v>
      </c>
      <c r="S25" s="69" t="s">
        <v>364</v>
      </c>
    </row>
    <row r="26" spans="2:20" ht="21" customHeight="1" thickBot="1" x14ac:dyDescent="0.6">
      <c r="B26" s="72" t="s">
        <v>255</v>
      </c>
      <c r="C26" s="72">
        <v>4</v>
      </c>
      <c r="D26" s="74" t="s">
        <v>309</v>
      </c>
      <c r="E26" s="72">
        <v>30</v>
      </c>
      <c r="G26" s="245"/>
      <c r="H26" s="246"/>
      <c r="I26" s="246"/>
      <c r="J26" s="247"/>
      <c r="K26" s="248"/>
      <c r="L26" s="252"/>
      <c r="M26" s="249"/>
      <c r="N26" s="87" t="s">
        <v>311</v>
      </c>
      <c r="O26" s="245"/>
      <c r="P26" s="246"/>
      <c r="Q26" s="246"/>
      <c r="R26" s="247"/>
      <c r="S26" s="248"/>
      <c r="T26" s="249"/>
    </row>
    <row r="27" spans="2:20" ht="21" customHeight="1" thickBot="1" x14ac:dyDescent="0.6">
      <c r="G27" s="88"/>
      <c r="H27" s="88"/>
      <c r="I27" s="88"/>
      <c r="O27" s="88"/>
      <c r="P27" s="88"/>
      <c r="S27" s="94"/>
      <c r="T27" s="94"/>
    </row>
    <row r="28" spans="2:20" ht="21" customHeight="1" thickBot="1" x14ac:dyDescent="0.6">
      <c r="B28" s="72" t="s">
        <v>256</v>
      </c>
      <c r="C28" s="72">
        <f>C26</f>
        <v>4</v>
      </c>
      <c r="D28" s="74" t="s">
        <v>309</v>
      </c>
      <c r="E28" s="72">
        <v>30</v>
      </c>
      <c r="G28" s="245"/>
      <c r="H28" s="246"/>
      <c r="I28" s="246"/>
      <c r="J28" s="247"/>
      <c r="K28" s="248"/>
      <c r="L28" s="252"/>
      <c r="M28" s="249"/>
      <c r="N28" s="87" t="s">
        <v>311</v>
      </c>
      <c r="O28" s="245"/>
      <c r="P28" s="246"/>
      <c r="Q28" s="246"/>
      <c r="R28" s="247"/>
      <c r="S28" s="248"/>
      <c r="T28" s="249"/>
    </row>
    <row r="29" spans="2:20" ht="21" customHeight="1" x14ac:dyDescent="0.55000000000000004"/>
    <row r="30" spans="2:20" ht="21" customHeight="1" x14ac:dyDescent="0.55000000000000004"/>
    <row r="31" spans="2:20" ht="21" customHeight="1" x14ac:dyDescent="0.55000000000000004">
      <c r="C31" s="97" t="s">
        <v>346</v>
      </c>
    </row>
    <row r="32" spans="2:20" ht="21" customHeight="1" thickBot="1" x14ac:dyDescent="0.6"/>
    <row r="33" spans="2:20" ht="23.4" customHeight="1" thickBot="1" x14ac:dyDescent="0.6">
      <c r="B33" s="83" t="s">
        <v>252</v>
      </c>
      <c r="C33" s="72">
        <v>4</v>
      </c>
      <c r="D33" s="74" t="s">
        <v>309</v>
      </c>
      <c r="E33" s="72">
        <v>30</v>
      </c>
      <c r="G33" s="245"/>
      <c r="H33" s="246"/>
      <c r="I33" s="246"/>
      <c r="J33" s="247"/>
      <c r="K33" s="253"/>
      <c r="L33" s="254"/>
      <c r="M33" s="255"/>
      <c r="N33" s="87" t="s">
        <v>311</v>
      </c>
      <c r="O33" s="218"/>
      <c r="P33" s="219"/>
      <c r="Q33" s="219"/>
      <c r="R33" s="220"/>
      <c r="S33" s="250"/>
      <c r="T33" s="251"/>
    </row>
    <row r="34" spans="2:20" ht="23.4" customHeight="1" thickBot="1" x14ac:dyDescent="0.6">
      <c r="G34" s="88"/>
      <c r="H34" s="88"/>
      <c r="I34" s="88"/>
      <c r="O34" s="218"/>
      <c r="P34" s="219"/>
      <c r="Q34" s="219"/>
      <c r="R34" s="220"/>
      <c r="S34" s="250"/>
      <c r="T34" s="251"/>
    </row>
    <row r="35" spans="2:20" ht="23.4" customHeight="1" thickBot="1" x14ac:dyDescent="0.6">
      <c r="G35" s="97" t="s">
        <v>350</v>
      </c>
      <c r="H35" s="88"/>
      <c r="I35" s="88"/>
      <c r="O35" s="93"/>
      <c r="P35" s="93"/>
      <c r="Q35" s="93"/>
      <c r="R35" s="93"/>
      <c r="S35" s="94"/>
      <c r="T35" s="94"/>
    </row>
    <row r="36" spans="2:20" ht="23.4" customHeight="1" thickBot="1" x14ac:dyDescent="0.6">
      <c r="B36" s="72" t="s">
        <v>255</v>
      </c>
      <c r="C36" s="72">
        <f>C33+1</f>
        <v>5</v>
      </c>
      <c r="D36" s="74" t="s">
        <v>309</v>
      </c>
      <c r="E36" s="72">
        <v>31</v>
      </c>
      <c r="G36" s="245"/>
      <c r="H36" s="246"/>
      <c r="I36" s="246"/>
      <c r="J36" s="247"/>
      <c r="K36" s="253"/>
      <c r="L36" s="254"/>
      <c r="M36" s="255"/>
      <c r="N36" s="87" t="s">
        <v>311</v>
      </c>
      <c r="O36" s="245"/>
      <c r="P36" s="246"/>
      <c r="Q36" s="246"/>
      <c r="R36" s="247"/>
      <c r="S36" s="250"/>
      <c r="T36" s="251"/>
    </row>
    <row r="37" spans="2:20" ht="23.4" customHeight="1" thickBot="1" x14ac:dyDescent="0.6">
      <c r="G37" s="88"/>
      <c r="H37" s="88"/>
      <c r="I37" s="88"/>
      <c r="O37" s="88"/>
      <c r="P37" s="88"/>
    </row>
    <row r="38" spans="2:20" ht="23.4" customHeight="1" thickBot="1" x14ac:dyDescent="0.6">
      <c r="B38" s="72" t="s">
        <v>256</v>
      </c>
      <c r="C38" s="72">
        <f>C36</f>
        <v>5</v>
      </c>
      <c r="D38" s="74" t="s">
        <v>309</v>
      </c>
      <c r="E38" s="72">
        <v>31</v>
      </c>
      <c r="G38" s="245"/>
      <c r="H38" s="246"/>
      <c r="I38" s="246"/>
      <c r="J38" s="247"/>
      <c r="K38" s="253"/>
      <c r="L38" s="254"/>
      <c r="M38" s="255"/>
      <c r="N38" s="87" t="s">
        <v>311</v>
      </c>
      <c r="O38" s="245"/>
      <c r="P38" s="246"/>
      <c r="Q38" s="246"/>
      <c r="R38" s="247"/>
      <c r="S38" s="250"/>
      <c r="T38" s="251"/>
    </row>
    <row r="39" spans="2:20" ht="23.4" customHeight="1" x14ac:dyDescent="0.55000000000000004">
      <c r="G39" s="88"/>
      <c r="H39" s="88"/>
      <c r="I39" s="88"/>
      <c r="O39" s="88"/>
      <c r="P39" s="88"/>
    </row>
    <row r="40" spans="2:20" ht="23.4" customHeight="1" x14ac:dyDescent="0.55000000000000004">
      <c r="C40" s="96" t="s">
        <v>352</v>
      </c>
    </row>
    <row r="41" spans="2:20" ht="23.4" customHeight="1" thickBot="1" x14ac:dyDescent="0.6"/>
    <row r="42" spans="2:20" ht="23.4" customHeight="1" thickBot="1" x14ac:dyDescent="0.6">
      <c r="B42" s="72" t="s">
        <v>344</v>
      </c>
      <c r="C42" s="72">
        <v>5</v>
      </c>
      <c r="D42" s="74" t="s">
        <v>309</v>
      </c>
      <c r="E42" s="72">
        <v>31</v>
      </c>
      <c r="G42" s="245"/>
      <c r="H42" s="246"/>
      <c r="I42" s="246"/>
      <c r="J42" s="247"/>
      <c r="K42" s="248"/>
      <c r="L42" s="252"/>
      <c r="M42" s="249"/>
      <c r="N42" s="87" t="s">
        <v>311</v>
      </c>
      <c r="O42" s="245"/>
      <c r="P42" s="246"/>
      <c r="Q42" s="246"/>
      <c r="R42" s="247"/>
      <c r="S42" s="248"/>
      <c r="T42" s="249"/>
    </row>
    <row r="43" spans="2:20" ht="23.4" customHeight="1" thickBot="1" x14ac:dyDescent="0.6">
      <c r="G43" s="88"/>
      <c r="H43" s="88"/>
      <c r="I43" s="88"/>
      <c r="O43" s="88"/>
      <c r="P43" s="88"/>
      <c r="S43" s="94"/>
      <c r="T43" s="94"/>
    </row>
    <row r="44" spans="2:20" ht="23.4" customHeight="1" thickBot="1" x14ac:dyDescent="0.6">
      <c r="B44" s="72" t="s">
        <v>256</v>
      </c>
      <c r="C44" s="72">
        <f>C42</f>
        <v>5</v>
      </c>
      <c r="D44" s="74" t="s">
        <v>309</v>
      </c>
      <c r="E44" s="72">
        <v>31</v>
      </c>
      <c r="G44" s="245"/>
      <c r="H44" s="246"/>
      <c r="I44" s="246"/>
      <c r="J44" s="247"/>
      <c r="K44" s="248"/>
      <c r="L44" s="252"/>
      <c r="M44" s="249"/>
      <c r="N44" s="87" t="s">
        <v>311</v>
      </c>
      <c r="O44" s="245"/>
      <c r="P44" s="246"/>
      <c r="Q44" s="246"/>
      <c r="R44" s="247"/>
      <c r="S44" s="248"/>
      <c r="T44" s="249"/>
    </row>
    <row r="45" spans="2:20" ht="23.4" customHeight="1" x14ac:dyDescent="0.55000000000000004">
      <c r="G45" s="88"/>
      <c r="H45" s="88"/>
      <c r="I45" s="88"/>
      <c r="O45" s="88"/>
      <c r="P45" s="88"/>
    </row>
    <row r="46" spans="2:20" ht="23.4" customHeight="1" x14ac:dyDescent="0.55000000000000004">
      <c r="C46" s="97" t="s">
        <v>347</v>
      </c>
      <c r="G46" s="88"/>
      <c r="H46" s="88"/>
      <c r="I46" s="88"/>
      <c r="O46" s="88"/>
      <c r="P46" s="88"/>
    </row>
    <row r="47" spans="2:20" ht="23.4" customHeight="1" thickBot="1" x14ac:dyDescent="0.6">
      <c r="G47" s="88"/>
      <c r="H47" s="88"/>
      <c r="I47" s="88"/>
      <c r="O47" s="88"/>
      <c r="P47" s="88"/>
    </row>
    <row r="48" spans="2:20" ht="23.4" customHeight="1" thickBot="1" x14ac:dyDescent="0.6">
      <c r="B48" s="83" t="s">
        <v>252</v>
      </c>
      <c r="C48" s="72">
        <v>5</v>
      </c>
      <c r="D48" s="74" t="s">
        <v>312</v>
      </c>
      <c r="E48" s="72">
        <v>31</v>
      </c>
      <c r="G48" s="245"/>
      <c r="H48" s="246"/>
      <c r="I48" s="246"/>
      <c r="J48" s="247"/>
      <c r="K48" s="253"/>
      <c r="L48" s="254"/>
      <c r="M48" s="255"/>
      <c r="N48" s="87" t="s">
        <v>313</v>
      </c>
      <c r="O48" s="218"/>
      <c r="P48" s="219"/>
      <c r="Q48" s="219"/>
      <c r="R48" s="220"/>
      <c r="S48" s="250"/>
      <c r="T48" s="251"/>
    </row>
    <row r="49" spans="2:20" ht="23.4" customHeight="1" thickBot="1" x14ac:dyDescent="0.6">
      <c r="G49" s="88"/>
      <c r="H49" s="88"/>
      <c r="I49" s="88"/>
      <c r="O49" s="218"/>
      <c r="P49" s="219"/>
      <c r="Q49" s="219"/>
      <c r="R49" s="220"/>
      <c r="S49" s="250"/>
      <c r="T49" s="251"/>
    </row>
    <row r="50" spans="2:20" ht="23.4" customHeight="1" thickBot="1" x14ac:dyDescent="0.6">
      <c r="G50" s="88"/>
      <c r="H50" s="88"/>
      <c r="I50" s="88"/>
      <c r="O50" s="88"/>
      <c r="P50" s="88"/>
    </row>
    <row r="51" spans="2:20" ht="23.4" customHeight="1" thickBot="1" x14ac:dyDescent="0.6">
      <c r="B51" s="72" t="s">
        <v>255</v>
      </c>
      <c r="C51" s="72">
        <f>C48+1</f>
        <v>6</v>
      </c>
      <c r="D51" s="74" t="s">
        <v>309</v>
      </c>
      <c r="E51" s="72">
        <v>30</v>
      </c>
      <c r="G51" s="245"/>
      <c r="H51" s="246"/>
      <c r="I51" s="246"/>
      <c r="J51" s="247"/>
      <c r="K51" s="253"/>
      <c r="L51" s="254"/>
      <c r="M51" s="255"/>
      <c r="N51" s="87" t="s">
        <v>311</v>
      </c>
      <c r="O51" s="245"/>
      <c r="P51" s="246"/>
      <c r="Q51" s="246"/>
      <c r="R51" s="247"/>
      <c r="S51" s="250"/>
      <c r="T51" s="251"/>
    </row>
    <row r="52" spans="2:20" ht="23.4" customHeight="1" thickBot="1" x14ac:dyDescent="0.6">
      <c r="G52" s="88"/>
      <c r="H52" s="88"/>
      <c r="I52" s="88"/>
      <c r="O52" s="88"/>
      <c r="P52" s="88"/>
    </row>
    <row r="53" spans="2:20" ht="23.4" customHeight="1" thickBot="1" x14ac:dyDescent="0.6">
      <c r="B53" s="72" t="s">
        <v>256</v>
      </c>
      <c r="C53" s="72">
        <f>C51</f>
        <v>6</v>
      </c>
      <c r="D53" s="74" t="s">
        <v>309</v>
      </c>
      <c r="E53" s="72">
        <v>30</v>
      </c>
      <c r="G53" s="245"/>
      <c r="H53" s="246"/>
      <c r="I53" s="246"/>
      <c r="J53" s="247"/>
      <c r="K53" s="253"/>
      <c r="L53" s="254"/>
      <c r="M53" s="255"/>
      <c r="N53" s="87" t="s">
        <v>311</v>
      </c>
      <c r="O53" s="245"/>
      <c r="P53" s="246"/>
      <c r="Q53" s="246"/>
      <c r="R53" s="247"/>
      <c r="S53" s="250"/>
      <c r="T53" s="251"/>
    </row>
    <row r="54" spans="2:20" ht="23.4" customHeight="1" x14ac:dyDescent="0.55000000000000004">
      <c r="B54" s="90"/>
      <c r="G54" s="88"/>
      <c r="H54" s="88"/>
      <c r="I54" s="88"/>
      <c r="O54" s="88"/>
      <c r="P54" s="88"/>
    </row>
    <row r="55" spans="2:20" ht="23.4" customHeight="1" x14ac:dyDescent="0.55000000000000004">
      <c r="B55" s="90"/>
      <c r="C55" s="104" t="s">
        <v>371</v>
      </c>
      <c r="G55" s="88"/>
      <c r="H55" s="88"/>
      <c r="I55" s="88"/>
      <c r="O55" s="88"/>
      <c r="P55" s="88"/>
    </row>
    <row r="56" spans="2:20" ht="23.4" customHeight="1" x14ac:dyDescent="0.55000000000000004">
      <c r="B56" s="90"/>
      <c r="G56" s="88"/>
      <c r="H56" s="88"/>
      <c r="I56" s="88"/>
      <c r="O56" s="88"/>
      <c r="P56" s="88"/>
    </row>
    <row r="57" spans="2:20" ht="23.4" customHeight="1" x14ac:dyDescent="0.55000000000000004">
      <c r="B57" s="90"/>
      <c r="C57" s="97" t="s">
        <v>348</v>
      </c>
      <c r="G57" s="88"/>
      <c r="H57" s="88"/>
      <c r="I57" s="88"/>
      <c r="O57" s="88"/>
      <c r="P57" s="88"/>
    </row>
    <row r="58" spans="2:20" ht="23.4" customHeight="1" thickBot="1" x14ac:dyDescent="0.6">
      <c r="B58" s="90"/>
      <c r="G58" s="88"/>
      <c r="H58" s="88"/>
      <c r="I58" s="88"/>
      <c r="O58" s="88"/>
      <c r="P58" s="88"/>
    </row>
    <row r="59" spans="2:20" ht="23.4" customHeight="1" collapsed="1" thickBot="1" x14ac:dyDescent="0.6">
      <c r="B59" s="83" t="s">
        <v>252</v>
      </c>
      <c r="C59" s="72" t="s">
        <v>320</v>
      </c>
      <c r="D59" s="74" t="s">
        <v>319</v>
      </c>
      <c r="E59" s="72">
        <v>28</v>
      </c>
      <c r="G59" s="245"/>
      <c r="H59" s="246"/>
      <c r="I59" s="246"/>
      <c r="J59" s="247"/>
      <c r="K59" s="253"/>
      <c r="L59" s="254"/>
      <c r="M59" s="255"/>
      <c r="N59" s="87" t="s">
        <v>317</v>
      </c>
      <c r="O59" s="218"/>
      <c r="P59" s="219"/>
      <c r="Q59" s="219"/>
      <c r="R59" s="220"/>
      <c r="S59" s="250"/>
      <c r="T59" s="251"/>
    </row>
    <row r="60" spans="2:20" ht="23.4" customHeight="1" thickBot="1" x14ac:dyDescent="0.6">
      <c r="B60" s="91"/>
      <c r="C60" s="55"/>
      <c r="D60" s="74"/>
      <c r="E60" s="55"/>
      <c r="G60" s="92"/>
      <c r="H60" s="92"/>
      <c r="I60" s="92"/>
      <c r="J60" s="92"/>
      <c r="K60" s="95"/>
      <c r="L60" s="95"/>
      <c r="M60" s="95"/>
      <c r="N60" s="87"/>
      <c r="O60" s="218"/>
      <c r="P60" s="219"/>
      <c r="Q60" s="219"/>
      <c r="R60" s="220"/>
      <c r="S60" s="250"/>
      <c r="T60" s="251"/>
    </row>
    <row r="61" spans="2:20" ht="23.4" customHeight="1" thickBot="1" x14ac:dyDescent="0.6">
      <c r="B61" s="91"/>
      <c r="C61" s="55"/>
      <c r="D61" s="74"/>
      <c r="E61" s="55"/>
      <c r="G61" s="92"/>
      <c r="H61" s="92"/>
      <c r="I61" s="92"/>
      <c r="J61" s="92"/>
      <c r="K61" s="95"/>
      <c r="L61" s="95"/>
      <c r="M61" s="95"/>
      <c r="N61" s="87"/>
      <c r="O61" s="93"/>
      <c r="P61" s="93"/>
      <c r="Q61" s="93"/>
      <c r="R61" s="93"/>
      <c r="S61" s="94"/>
      <c r="T61" s="94"/>
    </row>
    <row r="62" spans="2:20" ht="23.4" customHeight="1" thickBot="1" x14ac:dyDescent="0.6">
      <c r="B62" s="72" t="s">
        <v>255</v>
      </c>
      <c r="C62" s="72" t="s">
        <v>334</v>
      </c>
      <c r="D62" s="74" t="s">
        <v>309</v>
      </c>
      <c r="E62" s="72">
        <v>31</v>
      </c>
      <c r="G62" s="245"/>
      <c r="H62" s="246"/>
      <c r="I62" s="246"/>
      <c r="J62" s="247"/>
      <c r="K62" s="253"/>
      <c r="L62" s="254"/>
      <c r="M62" s="255"/>
      <c r="N62" s="87" t="s">
        <v>311</v>
      </c>
      <c r="O62" s="245"/>
      <c r="P62" s="246"/>
      <c r="Q62" s="246"/>
      <c r="R62" s="247"/>
      <c r="S62" s="250"/>
      <c r="T62" s="251"/>
    </row>
    <row r="63" spans="2:20" ht="23.4" customHeight="1" thickBot="1" x14ac:dyDescent="0.6">
      <c r="G63" s="88"/>
      <c r="H63" s="88"/>
      <c r="I63" s="88"/>
      <c r="O63" s="88"/>
      <c r="P63" s="88"/>
    </row>
    <row r="64" spans="2:20" ht="23.4" customHeight="1" thickBot="1" x14ac:dyDescent="0.6">
      <c r="B64" s="72" t="s">
        <v>256</v>
      </c>
      <c r="C64" s="72" t="str">
        <f>C62</f>
        <v>翌3</v>
      </c>
      <c r="D64" s="74" t="s">
        <v>309</v>
      </c>
      <c r="E64" s="72">
        <f>E62</f>
        <v>31</v>
      </c>
      <c r="G64" s="245"/>
      <c r="H64" s="246"/>
      <c r="I64" s="246"/>
      <c r="J64" s="247"/>
      <c r="K64" s="253"/>
      <c r="L64" s="254"/>
      <c r="M64" s="255"/>
      <c r="N64" s="87" t="s">
        <v>311</v>
      </c>
      <c r="O64" s="245"/>
      <c r="P64" s="246"/>
      <c r="Q64" s="246"/>
      <c r="R64" s="247"/>
      <c r="S64" s="250"/>
      <c r="T64" s="251"/>
    </row>
    <row r="65" spans="2:22" ht="23.4" customHeight="1" x14ac:dyDescent="0.55000000000000004">
      <c r="B65" s="91"/>
      <c r="C65" s="55"/>
      <c r="D65" s="74"/>
      <c r="E65" s="55"/>
      <c r="G65" s="92"/>
      <c r="H65" s="92"/>
      <c r="I65" s="92"/>
      <c r="J65" s="92"/>
      <c r="K65" s="95"/>
      <c r="L65" s="95"/>
      <c r="M65" s="95"/>
      <c r="N65" s="87"/>
      <c r="O65" s="93"/>
      <c r="P65" s="93"/>
      <c r="Q65" s="93"/>
      <c r="R65" s="93"/>
      <c r="S65" s="94"/>
      <c r="T65" s="94"/>
    </row>
    <row r="66" spans="2:22" ht="23.4" customHeight="1" x14ac:dyDescent="0.55000000000000004">
      <c r="B66" s="90"/>
      <c r="C66" s="97" t="s">
        <v>349</v>
      </c>
      <c r="G66" s="88"/>
      <c r="H66" s="88"/>
      <c r="I66" s="88"/>
      <c r="O66" s="88"/>
      <c r="P66" s="88"/>
    </row>
    <row r="67" spans="2:22" ht="23.4" customHeight="1" thickBot="1" x14ac:dyDescent="0.6">
      <c r="B67" s="90"/>
      <c r="G67" s="88"/>
      <c r="H67" s="88"/>
      <c r="I67" s="88"/>
      <c r="O67" s="88"/>
      <c r="P67" s="88"/>
    </row>
    <row r="68" spans="2:22" ht="23.4" customHeight="1" collapsed="1" thickBot="1" x14ac:dyDescent="0.6">
      <c r="B68" s="83" t="s">
        <v>252</v>
      </c>
      <c r="C68" s="72" t="s">
        <v>321</v>
      </c>
      <c r="D68" s="74" t="s">
        <v>314</v>
      </c>
      <c r="E68" s="72">
        <v>31</v>
      </c>
      <c r="G68" s="245"/>
      <c r="H68" s="246"/>
      <c r="I68" s="246"/>
      <c r="J68" s="247"/>
      <c r="K68" s="253"/>
      <c r="L68" s="254"/>
      <c r="M68" s="255"/>
      <c r="N68" s="87" t="s">
        <v>317</v>
      </c>
      <c r="O68" s="218"/>
      <c r="P68" s="219"/>
      <c r="Q68" s="219"/>
      <c r="R68" s="220"/>
      <c r="S68" s="250"/>
      <c r="T68" s="251"/>
      <c r="V68" s="89">
        <f>SUM(S33:T68)</f>
        <v>0</v>
      </c>
    </row>
    <row r="69" spans="2:22" ht="23" thickBot="1" x14ac:dyDescent="0.6">
      <c r="O69" s="218"/>
      <c r="P69" s="219"/>
      <c r="Q69" s="219"/>
      <c r="R69" s="220"/>
      <c r="S69" s="250"/>
      <c r="T69" s="251"/>
    </row>
    <row r="71" spans="2:22" ht="18" thickBot="1" x14ac:dyDescent="0.6"/>
    <row r="72" spans="2:22" ht="29" thickBot="1" x14ac:dyDescent="0.6">
      <c r="C72" s="171" t="s">
        <v>322</v>
      </c>
      <c r="D72" s="172"/>
      <c r="E72" s="172"/>
      <c r="F72" s="172"/>
      <c r="G72" s="173"/>
    </row>
    <row r="73" spans="2:22" ht="18" thickBot="1" x14ac:dyDescent="0.6"/>
    <row r="74" spans="2:22" ht="23" thickBot="1" x14ac:dyDescent="0.6">
      <c r="C74" s="215" t="s">
        <v>301</v>
      </c>
      <c r="D74" s="216"/>
      <c r="E74" s="217"/>
      <c r="G74" s="215" t="s">
        <v>302</v>
      </c>
      <c r="H74" s="216"/>
      <c r="I74" s="216"/>
      <c r="J74" s="216"/>
      <c r="K74" s="216"/>
      <c r="L74" s="216"/>
      <c r="M74" s="217"/>
      <c r="O74" s="215" t="s">
        <v>303</v>
      </c>
      <c r="P74" s="216"/>
      <c r="Q74" s="216"/>
      <c r="R74" s="216"/>
      <c r="S74" s="216"/>
      <c r="T74" s="217"/>
    </row>
    <row r="75" spans="2:22" ht="23" thickBot="1" x14ac:dyDescent="0.6">
      <c r="C75" s="86" t="s">
        <v>304</v>
      </c>
      <c r="D75" s="74" t="s">
        <v>305</v>
      </c>
      <c r="E75" s="86" t="s">
        <v>306</v>
      </c>
      <c r="G75" s="215" t="s">
        <v>307</v>
      </c>
      <c r="H75" s="216"/>
      <c r="I75" s="216"/>
      <c r="J75" s="217"/>
      <c r="K75" s="257" t="s">
        <v>323</v>
      </c>
      <c r="L75" s="258"/>
      <c r="M75" s="259"/>
      <c r="O75" s="215" t="s">
        <v>307</v>
      </c>
      <c r="P75" s="216"/>
      <c r="Q75" s="216"/>
      <c r="R75" s="217"/>
      <c r="S75" s="215" t="s">
        <v>323</v>
      </c>
      <c r="T75" s="217"/>
    </row>
    <row r="76" spans="2:22" ht="18" thickBot="1" x14ac:dyDescent="0.6"/>
    <row r="77" spans="2:22" ht="23" thickBot="1" x14ac:dyDescent="0.6">
      <c r="B77" s="72" t="s">
        <v>252</v>
      </c>
      <c r="C77" s="72">
        <v>4</v>
      </c>
      <c r="D77" s="74" t="s">
        <v>316</v>
      </c>
      <c r="E77" s="72">
        <v>30</v>
      </c>
      <c r="G77" s="245" t="s">
        <v>324</v>
      </c>
      <c r="H77" s="246"/>
      <c r="I77" s="246"/>
      <c r="J77" s="247"/>
      <c r="K77" s="253">
        <f>SUM(S77:T77)</f>
        <v>100</v>
      </c>
      <c r="L77" s="254"/>
      <c r="M77" s="255"/>
      <c r="N77" s="87" t="s">
        <v>325</v>
      </c>
      <c r="O77" s="218" t="s">
        <v>326</v>
      </c>
      <c r="P77" s="219"/>
      <c r="Q77" s="219"/>
      <c r="R77" s="220"/>
      <c r="S77" s="250">
        <v>100</v>
      </c>
      <c r="T77" s="251"/>
    </row>
    <row r="78" spans="2:22" ht="18" thickBot="1" x14ac:dyDescent="0.6">
      <c r="G78" s="88"/>
      <c r="H78" s="88"/>
      <c r="I78" s="88"/>
      <c r="O78" s="88"/>
      <c r="P78" s="88"/>
    </row>
    <row r="79" spans="2:22" ht="23" thickBot="1" x14ac:dyDescent="0.6">
      <c r="B79" s="72" t="s">
        <v>252</v>
      </c>
      <c r="C79" s="72">
        <v>5</v>
      </c>
      <c r="D79" s="74" t="s">
        <v>327</v>
      </c>
      <c r="E79" s="72">
        <v>31</v>
      </c>
      <c r="G79" s="245" t="s">
        <v>324</v>
      </c>
      <c r="H79" s="246"/>
      <c r="I79" s="246"/>
      <c r="J79" s="247"/>
      <c r="K79" s="253">
        <f>SUM(S79:T79)</f>
        <v>110</v>
      </c>
      <c r="L79" s="254"/>
      <c r="M79" s="255"/>
      <c r="N79" s="87" t="s">
        <v>328</v>
      </c>
      <c r="O79" s="218" t="s">
        <v>326</v>
      </c>
      <c r="P79" s="219"/>
      <c r="Q79" s="219"/>
      <c r="R79" s="220"/>
      <c r="S79" s="250">
        <v>110</v>
      </c>
      <c r="T79" s="251"/>
    </row>
    <row r="80" spans="2:22" ht="18" thickBot="1" x14ac:dyDescent="0.6">
      <c r="G80" s="88"/>
      <c r="H80" s="88"/>
      <c r="I80" s="88"/>
      <c r="O80" s="88"/>
      <c r="P80" s="88"/>
    </row>
    <row r="81" spans="2:20" ht="23" thickBot="1" x14ac:dyDescent="0.6">
      <c r="B81" s="72" t="s">
        <v>252</v>
      </c>
      <c r="C81" s="72">
        <f>C79+1</f>
        <v>6</v>
      </c>
      <c r="D81" s="74" t="s">
        <v>329</v>
      </c>
      <c r="E81" s="72">
        <v>30</v>
      </c>
      <c r="G81" s="245" t="s">
        <v>324</v>
      </c>
      <c r="H81" s="246"/>
      <c r="I81" s="246"/>
      <c r="J81" s="247"/>
      <c r="K81" s="253">
        <f>SUM(S81:T81)</f>
        <v>121</v>
      </c>
      <c r="L81" s="254"/>
      <c r="M81" s="255"/>
      <c r="N81" s="87" t="s">
        <v>330</v>
      </c>
      <c r="O81" s="218" t="s">
        <v>326</v>
      </c>
      <c r="P81" s="219"/>
      <c r="Q81" s="219"/>
      <c r="R81" s="220"/>
      <c r="S81" s="250">
        <v>121</v>
      </c>
      <c r="T81" s="251"/>
    </row>
    <row r="82" spans="2:20" ht="18" thickBot="1" x14ac:dyDescent="0.6">
      <c r="G82" s="88"/>
      <c r="H82" s="88"/>
      <c r="I82" s="88"/>
      <c r="O82" s="88"/>
      <c r="P82" s="88"/>
    </row>
    <row r="83" spans="2:20" ht="23" thickBot="1" x14ac:dyDescent="0.6">
      <c r="B83" s="72" t="s">
        <v>252</v>
      </c>
      <c r="C83" s="72">
        <f>C81+1</f>
        <v>7</v>
      </c>
      <c r="D83" s="74" t="s">
        <v>319</v>
      </c>
      <c r="E83" s="72">
        <v>31</v>
      </c>
      <c r="G83" s="245" t="s">
        <v>324</v>
      </c>
      <c r="H83" s="246"/>
      <c r="I83" s="246"/>
      <c r="J83" s="247"/>
      <c r="K83" s="253">
        <f>SUM(S83:T83)</f>
        <v>133</v>
      </c>
      <c r="L83" s="254"/>
      <c r="M83" s="255"/>
      <c r="N83" s="87" t="s">
        <v>310</v>
      </c>
      <c r="O83" s="218" t="s">
        <v>326</v>
      </c>
      <c r="P83" s="219"/>
      <c r="Q83" s="219"/>
      <c r="R83" s="220"/>
      <c r="S83" s="250">
        <v>133</v>
      </c>
      <c r="T83" s="251"/>
    </row>
    <row r="84" spans="2:20" ht="18" thickBot="1" x14ac:dyDescent="0.6">
      <c r="G84" s="88"/>
      <c r="H84" s="88"/>
      <c r="I84" s="88"/>
      <c r="O84" s="88"/>
      <c r="P84" s="88"/>
    </row>
    <row r="85" spans="2:20" ht="23" thickBot="1" x14ac:dyDescent="0.6">
      <c r="B85" s="72" t="s">
        <v>252</v>
      </c>
      <c r="C85" s="72">
        <f>C83+1</f>
        <v>8</v>
      </c>
      <c r="D85" s="74" t="s">
        <v>316</v>
      </c>
      <c r="E85" s="72">
        <v>31</v>
      </c>
      <c r="G85" s="245" t="s">
        <v>324</v>
      </c>
      <c r="H85" s="246"/>
      <c r="I85" s="246"/>
      <c r="J85" s="247"/>
      <c r="K85" s="253">
        <f>SUM(S85:T85)</f>
        <v>146</v>
      </c>
      <c r="L85" s="254"/>
      <c r="M85" s="255"/>
      <c r="N85" s="87" t="s">
        <v>315</v>
      </c>
      <c r="O85" s="218" t="s">
        <v>326</v>
      </c>
      <c r="P85" s="219"/>
      <c r="Q85" s="219"/>
      <c r="R85" s="220"/>
      <c r="S85" s="250">
        <v>146</v>
      </c>
      <c r="T85" s="251"/>
    </row>
    <row r="86" spans="2:20" ht="18" thickBot="1" x14ac:dyDescent="0.6">
      <c r="G86" s="88"/>
      <c r="H86" s="88"/>
      <c r="I86" s="88"/>
      <c r="O86" s="88"/>
      <c r="P86" s="88"/>
    </row>
    <row r="87" spans="2:20" ht="23" thickBot="1" x14ac:dyDescent="0.6">
      <c r="B87" s="72" t="s">
        <v>252</v>
      </c>
      <c r="C87" s="72">
        <f>C85+1</f>
        <v>9</v>
      </c>
      <c r="D87" s="74" t="s">
        <v>316</v>
      </c>
      <c r="E87" s="72">
        <v>30</v>
      </c>
      <c r="G87" s="245" t="s">
        <v>324</v>
      </c>
      <c r="H87" s="246"/>
      <c r="I87" s="246"/>
      <c r="J87" s="247"/>
      <c r="K87" s="253">
        <f>SUM(S87:T87)</f>
        <v>160</v>
      </c>
      <c r="L87" s="254"/>
      <c r="M87" s="255"/>
      <c r="N87" s="87" t="s">
        <v>331</v>
      </c>
      <c r="O87" s="218" t="s">
        <v>326</v>
      </c>
      <c r="P87" s="219"/>
      <c r="Q87" s="219"/>
      <c r="R87" s="220"/>
      <c r="S87" s="250">
        <v>160</v>
      </c>
      <c r="T87" s="251"/>
    </row>
    <row r="88" spans="2:20" ht="18" thickBot="1" x14ac:dyDescent="0.6">
      <c r="G88" s="88"/>
      <c r="H88" s="88"/>
      <c r="I88" s="88"/>
      <c r="O88" s="88"/>
      <c r="P88" s="88"/>
    </row>
    <row r="89" spans="2:20" ht="23" thickBot="1" x14ac:dyDescent="0.6">
      <c r="B89" s="72" t="s">
        <v>252</v>
      </c>
      <c r="C89" s="72">
        <v>10</v>
      </c>
      <c r="D89" s="74" t="s">
        <v>332</v>
      </c>
      <c r="E89" s="72">
        <v>31</v>
      </c>
      <c r="G89" s="245" t="s">
        <v>324</v>
      </c>
      <c r="H89" s="246"/>
      <c r="I89" s="246"/>
      <c r="J89" s="247"/>
      <c r="K89" s="253">
        <f>SUM(S89:T89)</f>
        <v>176</v>
      </c>
      <c r="L89" s="254"/>
      <c r="M89" s="255"/>
      <c r="N89" s="87" t="s">
        <v>333</v>
      </c>
      <c r="O89" s="218" t="s">
        <v>326</v>
      </c>
      <c r="P89" s="219"/>
      <c r="Q89" s="219"/>
      <c r="R89" s="220"/>
      <c r="S89" s="250">
        <v>176</v>
      </c>
      <c r="T89" s="251"/>
    </row>
    <row r="90" spans="2:20" ht="18" thickBot="1" x14ac:dyDescent="0.6">
      <c r="G90" s="88"/>
      <c r="H90" s="88"/>
      <c r="I90" s="88"/>
      <c r="O90" s="88"/>
      <c r="P90" s="88"/>
    </row>
    <row r="91" spans="2:20" ht="23" thickBot="1" x14ac:dyDescent="0.6">
      <c r="B91" s="72" t="s">
        <v>252</v>
      </c>
      <c r="C91" s="72">
        <f>C89+1</f>
        <v>11</v>
      </c>
      <c r="D91" s="74" t="s">
        <v>332</v>
      </c>
      <c r="E91" s="72">
        <v>30</v>
      </c>
      <c r="G91" s="245" t="s">
        <v>324</v>
      </c>
      <c r="H91" s="246"/>
      <c r="I91" s="246"/>
      <c r="J91" s="247"/>
      <c r="K91" s="253">
        <f>SUM(S91:T91)</f>
        <v>193</v>
      </c>
      <c r="L91" s="254"/>
      <c r="M91" s="255"/>
      <c r="N91" s="87" t="s">
        <v>315</v>
      </c>
      <c r="O91" s="218" t="s">
        <v>326</v>
      </c>
      <c r="P91" s="219"/>
      <c r="Q91" s="219"/>
      <c r="R91" s="220"/>
      <c r="S91" s="250">
        <v>193</v>
      </c>
      <c r="T91" s="251"/>
    </row>
    <row r="92" spans="2:20" ht="18" thickBot="1" x14ac:dyDescent="0.6">
      <c r="G92" s="88"/>
      <c r="H92" s="88"/>
      <c r="I92" s="88"/>
      <c r="O92" s="88"/>
      <c r="P92" s="88"/>
    </row>
    <row r="93" spans="2:20" ht="23" thickBot="1" x14ac:dyDescent="0.6">
      <c r="B93" s="72" t="s">
        <v>252</v>
      </c>
      <c r="C93" s="72">
        <f>C91+1</f>
        <v>12</v>
      </c>
      <c r="D93" s="74" t="s">
        <v>329</v>
      </c>
      <c r="E93" s="72">
        <v>31</v>
      </c>
      <c r="G93" s="245" t="s">
        <v>324</v>
      </c>
      <c r="H93" s="246"/>
      <c r="I93" s="246"/>
      <c r="J93" s="247"/>
      <c r="K93" s="253">
        <f>SUM(S93:T93)</f>
        <v>212</v>
      </c>
      <c r="L93" s="254"/>
      <c r="M93" s="255"/>
      <c r="N93" s="87" t="s">
        <v>317</v>
      </c>
      <c r="O93" s="218" t="s">
        <v>326</v>
      </c>
      <c r="P93" s="219"/>
      <c r="Q93" s="219"/>
      <c r="R93" s="220"/>
      <c r="S93" s="250">
        <v>212</v>
      </c>
      <c r="T93" s="251"/>
    </row>
    <row r="94" spans="2:20" ht="18" thickBot="1" x14ac:dyDescent="0.6">
      <c r="G94" s="88"/>
      <c r="H94" s="88"/>
      <c r="I94" s="88"/>
      <c r="O94" s="88"/>
      <c r="P94" s="88"/>
    </row>
    <row r="95" spans="2:20" ht="23" thickBot="1" x14ac:dyDescent="0.6">
      <c r="B95" s="72" t="s">
        <v>252</v>
      </c>
      <c r="C95" s="72" t="s">
        <v>318</v>
      </c>
      <c r="D95" s="74" t="s">
        <v>319</v>
      </c>
      <c r="E95" s="72">
        <v>31</v>
      </c>
      <c r="G95" s="245" t="s">
        <v>324</v>
      </c>
      <c r="H95" s="246"/>
      <c r="I95" s="246"/>
      <c r="J95" s="247"/>
      <c r="K95" s="253">
        <f>SUM(S95:T95)</f>
        <v>233</v>
      </c>
      <c r="L95" s="254"/>
      <c r="M95" s="255"/>
      <c r="N95" s="87" t="s">
        <v>311</v>
      </c>
      <c r="O95" s="218" t="s">
        <v>326</v>
      </c>
      <c r="P95" s="219"/>
      <c r="Q95" s="219"/>
      <c r="R95" s="220"/>
      <c r="S95" s="250">
        <v>233</v>
      </c>
      <c r="T95" s="251"/>
    </row>
    <row r="96" spans="2:20" ht="18" thickBot="1" x14ac:dyDescent="0.6">
      <c r="G96" s="88"/>
      <c r="H96" s="88"/>
      <c r="I96" s="88"/>
      <c r="O96" s="88"/>
      <c r="P96" s="88"/>
    </row>
    <row r="97" spans="2:22" ht="23" thickBot="1" x14ac:dyDescent="0.6">
      <c r="B97" s="72" t="s">
        <v>252</v>
      </c>
      <c r="C97" s="72" t="s">
        <v>320</v>
      </c>
      <c r="D97" s="74" t="s">
        <v>314</v>
      </c>
      <c r="E97" s="72">
        <v>28</v>
      </c>
      <c r="G97" s="245" t="s">
        <v>324</v>
      </c>
      <c r="H97" s="246"/>
      <c r="I97" s="246"/>
      <c r="J97" s="247"/>
      <c r="K97" s="253">
        <f>SUM(S97:T97)</f>
        <v>256</v>
      </c>
      <c r="L97" s="254"/>
      <c r="M97" s="255"/>
      <c r="N97" s="87" t="s">
        <v>317</v>
      </c>
      <c r="O97" s="218" t="s">
        <v>326</v>
      </c>
      <c r="P97" s="219"/>
      <c r="Q97" s="219"/>
      <c r="R97" s="220"/>
      <c r="S97" s="250">
        <v>256</v>
      </c>
      <c r="T97" s="251"/>
    </row>
    <row r="98" spans="2:22" ht="18" thickBot="1" x14ac:dyDescent="0.6">
      <c r="G98" s="88"/>
      <c r="H98" s="88"/>
      <c r="I98" s="88"/>
      <c r="O98" s="88"/>
      <c r="P98" s="88"/>
    </row>
    <row r="99" spans="2:22" ht="23" thickBot="1" x14ac:dyDescent="0.6">
      <c r="B99" s="72" t="s">
        <v>252</v>
      </c>
      <c r="C99" s="72" t="s">
        <v>321</v>
      </c>
      <c r="D99" s="74" t="s">
        <v>316</v>
      </c>
      <c r="E99" s="72">
        <v>31</v>
      </c>
      <c r="G99" s="245" t="s">
        <v>324</v>
      </c>
      <c r="H99" s="246"/>
      <c r="I99" s="246"/>
      <c r="J99" s="247"/>
      <c r="K99" s="253">
        <f>SUM(S99:T99)</f>
        <v>281</v>
      </c>
      <c r="L99" s="254"/>
      <c r="M99" s="255"/>
      <c r="N99" s="87" t="s">
        <v>317</v>
      </c>
      <c r="O99" s="218" t="s">
        <v>326</v>
      </c>
      <c r="P99" s="219"/>
      <c r="Q99" s="219"/>
      <c r="R99" s="220"/>
      <c r="S99" s="250">
        <v>281</v>
      </c>
      <c r="T99" s="251"/>
      <c r="V99" s="89">
        <f>SUM(S77:T99)</f>
        <v>2121</v>
      </c>
    </row>
    <row r="100" spans="2:22" x14ac:dyDescent="0.55000000000000004">
      <c r="G100" s="88"/>
      <c r="H100" s="88"/>
      <c r="I100" s="88"/>
      <c r="O100" s="88"/>
      <c r="P100" s="88"/>
    </row>
  </sheetData>
  <mergeCells count="144">
    <mergeCell ref="B6:T6"/>
    <mergeCell ref="C8:E8"/>
    <mergeCell ref="G8:I8"/>
    <mergeCell ref="Q8:R8"/>
    <mergeCell ref="G48:J48"/>
    <mergeCell ref="K48:M48"/>
    <mergeCell ref="O48:R48"/>
    <mergeCell ref="S48:T48"/>
    <mergeCell ref="G36:J36"/>
    <mergeCell ref="K36:M36"/>
    <mergeCell ref="C19:G19"/>
    <mergeCell ref="C21:E21"/>
    <mergeCell ref="G21:M21"/>
    <mergeCell ref="O21:T21"/>
    <mergeCell ref="G22:J22"/>
    <mergeCell ref="K22:M22"/>
    <mergeCell ref="O22:R22"/>
    <mergeCell ref="S22:T22"/>
    <mergeCell ref="O36:R36"/>
    <mergeCell ref="S36:T36"/>
    <mergeCell ref="G38:J38"/>
    <mergeCell ref="K38:M38"/>
    <mergeCell ref="O38:R38"/>
    <mergeCell ref="S38:T38"/>
    <mergeCell ref="C72:G72"/>
    <mergeCell ref="C74:E74"/>
    <mergeCell ref="G74:M74"/>
    <mergeCell ref="O74:T74"/>
    <mergeCell ref="G75:J75"/>
    <mergeCell ref="K75:M75"/>
    <mergeCell ref="O75:R75"/>
    <mergeCell ref="S75:T75"/>
    <mergeCell ref="G59:J59"/>
    <mergeCell ref="K59:M59"/>
    <mergeCell ref="O59:R59"/>
    <mergeCell ref="S59:T59"/>
    <mergeCell ref="G68:J68"/>
    <mergeCell ref="K68:M68"/>
    <mergeCell ref="O68:R68"/>
    <mergeCell ref="S68:T68"/>
    <mergeCell ref="G62:J62"/>
    <mergeCell ref="K62:M62"/>
    <mergeCell ref="O69:R69"/>
    <mergeCell ref="S69:T69"/>
    <mergeCell ref="G64:J64"/>
    <mergeCell ref="K64:M64"/>
    <mergeCell ref="O64:R64"/>
    <mergeCell ref="S64:T64"/>
    <mergeCell ref="G81:J81"/>
    <mergeCell ref="K81:M81"/>
    <mergeCell ref="O81:R81"/>
    <mergeCell ref="S81:T81"/>
    <mergeCell ref="G83:J83"/>
    <mergeCell ref="K83:M83"/>
    <mergeCell ref="O83:R83"/>
    <mergeCell ref="S83:T83"/>
    <mergeCell ref="G77:J77"/>
    <mergeCell ref="K77:M77"/>
    <mergeCell ref="O77:R77"/>
    <mergeCell ref="S77:T77"/>
    <mergeCell ref="G79:J79"/>
    <mergeCell ref="K79:M79"/>
    <mergeCell ref="O79:R79"/>
    <mergeCell ref="S79:T79"/>
    <mergeCell ref="G89:J89"/>
    <mergeCell ref="K89:M89"/>
    <mergeCell ref="O89:R89"/>
    <mergeCell ref="S89:T89"/>
    <mergeCell ref="G91:J91"/>
    <mergeCell ref="K91:M91"/>
    <mergeCell ref="O91:R91"/>
    <mergeCell ref="S91:T91"/>
    <mergeCell ref="G85:J85"/>
    <mergeCell ref="K85:M85"/>
    <mergeCell ref="O85:R85"/>
    <mergeCell ref="S85:T85"/>
    <mergeCell ref="G87:J87"/>
    <mergeCell ref="K87:M87"/>
    <mergeCell ref="O87:R87"/>
    <mergeCell ref="S87:T87"/>
    <mergeCell ref="G97:J97"/>
    <mergeCell ref="K97:M97"/>
    <mergeCell ref="O97:R97"/>
    <mergeCell ref="S97:T97"/>
    <mergeCell ref="G99:J99"/>
    <mergeCell ref="K99:M99"/>
    <mergeCell ref="O99:R99"/>
    <mergeCell ref="S99:T99"/>
    <mergeCell ref="G93:J93"/>
    <mergeCell ref="K93:M93"/>
    <mergeCell ref="O93:R93"/>
    <mergeCell ref="S93:T93"/>
    <mergeCell ref="G95:J95"/>
    <mergeCell ref="K95:M95"/>
    <mergeCell ref="O95:R95"/>
    <mergeCell ref="S95:T95"/>
    <mergeCell ref="L2:T2"/>
    <mergeCell ref="J8:K8"/>
    <mergeCell ref="L8:O8"/>
    <mergeCell ref="J9:K9"/>
    <mergeCell ref="L9:M9"/>
    <mergeCell ref="O34:R34"/>
    <mergeCell ref="S34:T34"/>
    <mergeCell ref="G33:J33"/>
    <mergeCell ref="K33:M33"/>
    <mergeCell ref="O33:R33"/>
    <mergeCell ref="S33:T33"/>
    <mergeCell ref="Q9:R9"/>
    <mergeCell ref="B11:T11"/>
    <mergeCell ref="C14:L14"/>
    <mergeCell ref="C17:T17"/>
    <mergeCell ref="B2:H2"/>
    <mergeCell ref="I2:J2"/>
    <mergeCell ref="B5:T5"/>
    <mergeCell ref="G26:J26"/>
    <mergeCell ref="K26:M26"/>
    <mergeCell ref="O26:R26"/>
    <mergeCell ref="G28:J28"/>
    <mergeCell ref="K28:M28"/>
    <mergeCell ref="O28:R28"/>
    <mergeCell ref="S26:T26"/>
    <mergeCell ref="S28:T28"/>
    <mergeCell ref="O62:R62"/>
    <mergeCell ref="S62:T62"/>
    <mergeCell ref="O60:R60"/>
    <mergeCell ref="S60:T60"/>
    <mergeCell ref="S42:T42"/>
    <mergeCell ref="S44:T44"/>
    <mergeCell ref="G42:J42"/>
    <mergeCell ref="K42:M42"/>
    <mergeCell ref="O42:R42"/>
    <mergeCell ref="G44:J44"/>
    <mergeCell ref="K44:M44"/>
    <mergeCell ref="O44:R44"/>
    <mergeCell ref="G53:J53"/>
    <mergeCell ref="K53:M53"/>
    <mergeCell ref="O53:R53"/>
    <mergeCell ref="S53:T53"/>
    <mergeCell ref="O49:R49"/>
    <mergeCell ref="S49:T49"/>
    <mergeCell ref="G51:J51"/>
    <mergeCell ref="K51:M51"/>
    <mergeCell ref="O51:R51"/>
    <mergeCell ref="S51:T51"/>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90"/>
  <sheetViews>
    <sheetView showGridLines="0" tabSelected="1" zoomScale="60" zoomScaleNormal="60" workbookViewId="0">
      <pane ySplit="11" topLeftCell="A12" activePane="bottomLeft" state="frozen"/>
      <selection pane="bottomLef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32" t="s">
        <v>29</v>
      </c>
      <c r="C2" s="132"/>
      <c r="D2" s="132"/>
      <c r="E2" s="132"/>
      <c r="F2" s="132"/>
      <c r="G2" s="132"/>
      <c r="H2" s="132"/>
      <c r="I2" s="132"/>
      <c r="J2" s="133" t="s">
        <v>223</v>
      </c>
      <c r="K2" s="133"/>
      <c r="L2" s="133"/>
      <c r="M2" s="51" t="s">
        <v>224</v>
      </c>
      <c r="N2" s="51"/>
      <c r="O2" s="51"/>
      <c r="P2" s="51"/>
      <c r="Q2" s="51"/>
      <c r="R2" s="51"/>
      <c r="S2" s="51"/>
      <c r="T2" s="7"/>
    </row>
    <row r="3" spans="2:20" ht="31.5" x14ac:dyDescent="1.05">
      <c r="B3" s="8"/>
      <c r="C3" s="30" t="s">
        <v>37</v>
      </c>
      <c r="D3" s="8"/>
      <c r="E3" s="8"/>
      <c r="F3" s="8"/>
      <c r="G3" s="30" t="s">
        <v>160</v>
      </c>
      <c r="H3" s="8"/>
      <c r="I3" s="8"/>
      <c r="J3" s="52" t="s">
        <v>161</v>
      </c>
      <c r="K3" s="9"/>
      <c r="L3" s="9"/>
      <c r="M3" s="9"/>
      <c r="N3" s="9"/>
      <c r="O3" s="9"/>
      <c r="P3" s="9"/>
      <c r="Q3" s="9"/>
      <c r="R3" s="9"/>
      <c r="S3" s="9"/>
      <c r="T3" s="10"/>
    </row>
    <row r="4" spans="2:20" ht="22.5" x14ac:dyDescent="0.55000000000000004">
      <c r="B4" s="134" t="s">
        <v>0</v>
      </c>
      <c r="C4" s="135"/>
      <c r="D4" s="135"/>
      <c r="E4" s="135"/>
      <c r="F4" s="135"/>
      <c r="G4" s="135"/>
      <c r="H4" s="135"/>
      <c r="I4" s="135"/>
      <c r="J4" s="135"/>
      <c r="K4" s="135"/>
      <c r="L4" s="135"/>
      <c r="M4" s="135"/>
      <c r="N4" s="135"/>
      <c r="O4" s="135"/>
      <c r="P4" s="135"/>
      <c r="Q4" s="135"/>
      <c r="R4" s="135"/>
      <c r="S4" s="135"/>
      <c r="T4" s="136"/>
    </row>
    <row r="5" spans="2:20" ht="67.75" customHeight="1" x14ac:dyDescent="0.55000000000000004">
      <c r="B5" s="137" t="s">
        <v>158</v>
      </c>
      <c r="C5" s="138"/>
      <c r="D5" s="138"/>
      <c r="E5" s="138"/>
      <c r="F5" s="138"/>
      <c r="G5" s="138"/>
      <c r="H5" s="138"/>
      <c r="I5" s="138"/>
      <c r="J5" s="138"/>
      <c r="K5" s="138"/>
      <c r="L5" s="138"/>
      <c r="M5" s="138"/>
      <c r="N5" s="138"/>
      <c r="O5" s="138"/>
      <c r="P5" s="138"/>
      <c r="Q5" s="138"/>
      <c r="R5" s="138"/>
      <c r="S5" s="138"/>
      <c r="T5" s="139"/>
    </row>
    <row r="6" spans="2:20" ht="6" customHeight="1" x14ac:dyDescent="0.55000000000000004"/>
    <row r="7" spans="2:20" ht="28.5" x14ac:dyDescent="0.95">
      <c r="B7" s="12">
        <v>1</v>
      </c>
      <c r="C7" s="128" t="s">
        <v>157</v>
      </c>
      <c r="D7" s="129"/>
      <c r="E7" s="130"/>
      <c r="F7" s="11">
        <v>1</v>
      </c>
      <c r="G7" s="131" t="s">
        <v>372</v>
      </c>
      <c r="H7" s="131"/>
      <c r="I7" s="131"/>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37" t="s">
        <v>162</v>
      </c>
      <c r="C9" s="138"/>
      <c r="D9" s="138"/>
      <c r="E9" s="138"/>
      <c r="F9" s="138"/>
      <c r="G9" s="138"/>
      <c r="H9" s="138"/>
      <c r="I9" s="138"/>
      <c r="J9" s="138"/>
      <c r="K9" s="138"/>
      <c r="L9" s="138"/>
      <c r="M9" s="138"/>
      <c r="N9" s="138"/>
      <c r="O9" s="138"/>
      <c r="P9" s="138"/>
      <c r="Q9" s="138"/>
      <c r="R9" s="138"/>
      <c r="S9" s="138"/>
      <c r="T9" s="139"/>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32.5" customHeight="1" x14ac:dyDescent="0.55000000000000004">
      <c r="B11" s="137" t="s">
        <v>163</v>
      </c>
      <c r="C11" s="138"/>
      <c r="D11" s="138"/>
      <c r="E11" s="138"/>
      <c r="F11" s="138"/>
      <c r="G11" s="138"/>
      <c r="H11" s="138"/>
      <c r="I11" s="138"/>
      <c r="J11" s="138"/>
      <c r="K11" s="138"/>
      <c r="L11" s="138"/>
      <c r="M11" s="138"/>
      <c r="N11" s="138"/>
      <c r="O11" s="138"/>
      <c r="P11" s="138"/>
      <c r="Q11" s="138"/>
      <c r="R11" s="138"/>
      <c r="S11" s="138"/>
      <c r="T11" s="139"/>
    </row>
    <row r="12" spans="2:20" ht="12.5" customHeight="1" thickBot="1" x14ac:dyDescent="0.6">
      <c r="B12" s="14"/>
      <c r="C12" s="15"/>
      <c r="D12" s="15"/>
      <c r="E12" s="15"/>
      <c r="F12" s="15"/>
      <c r="G12" s="15"/>
      <c r="H12" s="15"/>
      <c r="I12" s="15"/>
      <c r="J12" s="15"/>
      <c r="K12" s="15"/>
      <c r="L12" s="15"/>
      <c r="M12" s="15"/>
      <c r="N12" s="15"/>
      <c r="O12" s="15"/>
      <c r="P12" s="15"/>
      <c r="Q12" s="15"/>
      <c r="R12" s="15"/>
      <c r="S12" s="15"/>
      <c r="T12" s="16"/>
    </row>
    <row r="13" spans="2:20" ht="29" thickBot="1" x14ac:dyDescent="0.6">
      <c r="B13" s="144" t="s">
        <v>49</v>
      </c>
      <c r="C13" s="145"/>
      <c r="D13" s="145"/>
      <c r="E13" s="145"/>
      <c r="F13" s="145"/>
      <c r="G13" s="145"/>
      <c r="H13" s="145"/>
      <c r="I13" s="145"/>
      <c r="J13" s="145"/>
      <c r="K13" s="145"/>
      <c r="L13" s="145"/>
      <c r="M13" s="145"/>
      <c r="N13" s="145"/>
      <c r="O13" s="145"/>
      <c r="P13" s="145"/>
      <c r="Q13" s="145"/>
      <c r="R13" s="145"/>
      <c r="S13" s="145"/>
      <c r="T13" s="146"/>
    </row>
    <row r="14" spans="2:20" ht="22.5" x14ac:dyDescent="0.55000000000000004">
      <c r="B14" s="40" t="s">
        <v>1</v>
      </c>
      <c r="C14" s="147" t="s">
        <v>2</v>
      </c>
      <c r="D14" s="148"/>
      <c r="E14" s="149"/>
      <c r="F14" s="147" t="s">
        <v>12</v>
      </c>
      <c r="G14" s="148"/>
      <c r="H14" s="148"/>
      <c r="I14" s="148"/>
      <c r="J14" s="149"/>
      <c r="K14" s="35" t="s">
        <v>3</v>
      </c>
      <c r="L14" s="35" t="s">
        <v>4</v>
      </c>
      <c r="M14" s="36" t="s">
        <v>5</v>
      </c>
      <c r="N14" s="36" t="s">
        <v>6</v>
      </c>
      <c r="O14" s="36" t="s">
        <v>7</v>
      </c>
      <c r="P14" s="36" t="s">
        <v>8</v>
      </c>
      <c r="Q14" s="36" t="s">
        <v>9</v>
      </c>
      <c r="R14" s="36" t="s">
        <v>10</v>
      </c>
      <c r="S14" s="36" t="s">
        <v>11</v>
      </c>
      <c r="T14" s="39"/>
    </row>
    <row r="15" spans="2:20" ht="22.5" x14ac:dyDescent="0.55000000000000004">
      <c r="B15" s="116" t="s">
        <v>23</v>
      </c>
      <c r="C15" s="141" t="s">
        <v>44</v>
      </c>
      <c r="D15" s="142"/>
      <c r="E15" s="143"/>
      <c r="F15" s="141" t="s">
        <v>26</v>
      </c>
      <c r="G15" s="142"/>
      <c r="H15" s="142"/>
      <c r="I15" s="142"/>
      <c r="J15" s="143"/>
      <c r="K15" s="116" t="s">
        <v>21</v>
      </c>
      <c r="L15" s="116" t="s">
        <v>22</v>
      </c>
      <c r="M15" s="2">
        <v>95</v>
      </c>
      <c r="N15" s="2">
        <v>95</v>
      </c>
      <c r="O15" s="2">
        <v>95</v>
      </c>
      <c r="P15" s="2">
        <v>95</v>
      </c>
      <c r="Q15" s="2">
        <v>95</v>
      </c>
      <c r="R15" s="2">
        <v>95</v>
      </c>
      <c r="S15" s="2"/>
      <c r="T15" s="33"/>
    </row>
    <row r="16" spans="2:20" ht="22.5" x14ac:dyDescent="0.55000000000000004">
      <c r="B16" s="117"/>
      <c r="C16" s="122"/>
      <c r="D16" s="123"/>
      <c r="E16" s="124"/>
      <c r="F16" s="122"/>
      <c r="G16" s="123"/>
      <c r="H16" s="123"/>
      <c r="I16" s="123"/>
      <c r="J16" s="124"/>
      <c r="K16" s="117"/>
      <c r="L16" s="117"/>
      <c r="M16" s="36" t="s">
        <v>13</v>
      </c>
      <c r="N16" s="36" t="s">
        <v>14</v>
      </c>
      <c r="O16" s="36" t="s">
        <v>15</v>
      </c>
      <c r="P16" s="36" t="s">
        <v>16</v>
      </c>
      <c r="Q16" s="36" t="s">
        <v>17</v>
      </c>
      <c r="R16" s="36" t="s">
        <v>18</v>
      </c>
      <c r="S16" s="36" t="s">
        <v>19</v>
      </c>
      <c r="T16" s="36" t="s">
        <v>20</v>
      </c>
    </row>
    <row r="17" spans="2:21" ht="23" thickBot="1" x14ac:dyDescent="0.6">
      <c r="B17" s="118"/>
      <c r="C17" s="125"/>
      <c r="D17" s="126"/>
      <c r="E17" s="127"/>
      <c r="F17" s="125"/>
      <c r="G17" s="126"/>
      <c r="H17" s="126"/>
      <c r="I17" s="126"/>
      <c r="J17" s="127"/>
      <c r="K17" s="118"/>
      <c r="L17" s="118"/>
      <c r="M17" s="2">
        <v>95</v>
      </c>
      <c r="N17" s="2">
        <v>95</v>
      </c>
      <c r="O17" s="2">
        <v>95</v>
      </c>
      <c r="P17" s="2">
        <v>95</v>
      </c>
      <c r="Q17" s="2">
        <v>95</v>
      </c>
      <c r="R17" s="2">
        <v>95</v>
      </c>
      <c r="S17" s="2"/>
      <c r="T17" s="2"/>
    </row>
    <row r="18" spans="2:21" ht="22.5" x14ac:dyDescent="0.55000000000000004">
      <c r="B18" s="116" t="s">
        <v>36</v>
      </c>
      <c r="C18" s="140" t="s">
        <v>45</v>
      </c>
      <c r="D18" s="120"/>
      <c r="E18" s="121"/>
      <c r="F18" s="140" t="s">
        <v>26</v>
      </c>
      <c r="G18" s="120"/>
      <c r="H18" s="120"/>
      <c r="I18" s="120"/>
      <c r="J18" s="121"/>
      <c r="K18" s="116" t="s">
        <v>21</v>
      </c>
      <c r="L18" s="116" t="s">
        <v>22</v>
      </c>
      <c r="M18" s="36" t="s">
        <v>5</v>
      </c>
      <c r="N18" s="36" t="s">
        <v>6</v>
      </c>
      <c r="O18" s="36" t="s">
        <v>7</v>
      </c>
      <c r="P18" s="36" t="s">
        <v>8</v>
      </c>
      <c r="Q18" s="36" t="s">
        <v>9</v>
      </c>
      <c r="R18" s="36" t="s">
        <v>10</v>
      </c>
      <c r="S18" s="36" t="s">
        <v>11</v>
      </c>
      <c r="T18" s="39"/>
    </row>
    <row r="19" spans="2:21" ht="22.5" x14ac:dyDescent="0.55000000000000004">
      <c r="B19" s="117"/>
      <c r="C19" s="122"/>
      <c r="D19" s="123"/>
      <c r="E19" s="124"/>
      <c r="F19" s="122"/>
      <c r="G19" s="123"/>
      <c r="H19" s="123"/>
      <c r="I19" s="123"/>
      <c r="J19" s="124"/>
      <c r="K19" s="117"/>
      <c r="L19" s="117"/>
      <c r="M19" s="2">
        <v>100</v>
      </c>
      <c r="N19" s="2">
        <v>110</v>
      </c>
      <c r="O19" s="2">
        <v>121</v>
      </c>
      <c r="P19" s="2">
        <v>133</v>
      </c>
      <c r="Q19" s="2">
        <v>146</v>
      </c>
      <c r="R19" s="2">
        <v>160</v>
      </c>
      <c r="S19" s="2">
        <f>SUM(M19:R19)</f>
        <v>770</v>
      </c>
      <c r="T19" s="33"/>
    </row>
    <row r="20" spans="2:21" ht="22.5" x14ac:dyDescent="0.55000000000000004">
      <c r="B20" s="117"/>
      <c r="C20" s="122"/>
      <c r="D20" s="123"/>
      <c r="E20" s="124"/>
      <c r="F20" s="122"/>
      <c r="G20" s="123"/>
      <c r="H20" s="123"/>
      <c r="I20" s="123"/>
      <c r="J20" s="124"/>
      <c r="K20" s="117"/>
      <c r="L20" s="117"/>
      <c r="M20" s="36" t="s">
        <v>13</v>
      </c>
      <c r="N20" s="36" t="s">
        <v>14</v>
      </c>
      <c r="O20" s="36" t="s">
        <v>15</v>
      </c>
      <c r="P20" s="36" t="s">
        <v>16</v>
      </c>
      <c r="Q20" s="36" t="s">
        <v>17</v>
      </c>
      <c r="R20" s="36" t="s">
        <v>18</v>
      </c>
      <c r="S20" s="36" t="s">
        <v>19</v>
      </c>
      <c r="T20" s="36" t="s">
        <v>20</v>
      </c>
    </row>
    <row r="21" spans="2:21" ht="23" thickBot="1" x14ac:dyDescent="0.6">
      <c r="B21" s="118"/>
      <c r="C21" s="125"/>
      <c r="D21" s="126"/>
      <c r="E21" s="127"/>
      <c r="F21" s="125"/>
      <c r="G21" s="126"/>
      <c r="H21" s="126"/>
      <c r="I21" s="126"/>
      <c r="J21" s="127"/>
      <c r="K21" s="118"/>
      <c r="L21" s="118"/>
      <c r="M21" s="2">
        <v>176</v>
      </c>
      <c r="N21" s="2">
        <v>193</v>
      </c>
      <c r="O21" s="2">
        <v>212</v>
      </c>
      <c r="P21" s="2">
        <v>233</v>
      </c>
      <c r="Q21" s="2">
        <v>256</v>
      </c>
      <c r="R21" s="2">
        <v>281</v>
      </c>
      <c r="S21" s="2">
        <f>SUM(M21:R21)</f>
        <v>1351</v>
      </c>
      <c r="T21" s="2">
        <f>S19+S21</f>
        <v>2121</v>
      </c>
    </row>
    <row r="22" spans="2:21" ht="18" customHeight="1" x14ac:dyDescent="0.55000000000000004">
      <c r="B22" s="116" t="s">
        <v>42</v>
      </c>
      <c r="C22" s="140" t="s">
        <v>25</v>
      </c>
      <c r="D22" s="120"/>
      <c r="E22" s="121"/>
      <c r="F22" s="119" t="s">
        <v>43</v>
      </c>
      <c r="G22" s="120"/>
      <c r="H22" s="120"/>
      <c r="I22" s="120"/>
      <c r="J22" s="121"/>
      <c r="K22" s="116" t="s">
        <v>21</v>
      </c>
      <c r="L22" s="116" t="s">
        <v>22</v>
      </c>
      <c r="M22" s="36" t="s">
        <v>5</v>
      </c>
      <c r="N22" s="36" t="s">
        <v>6</v>
      </c>
      <c r="O22" s="36" t="s">
        <v>7</v>
      </c>
      <c r="P22" s="36" t="s">
        <v>8</v>
      </c>
      <c r="Q22" s="36" t="s">
        <v>9</v>
      </c>
      <c r="R22" s="36" t="s">
        <v>10</v>
      </c>
      <c r="S22" s="36" t="s">
        <v>11</v>
      </c>
      <c r="T22" s="39"/>
    </row>
    <row r="23" spans="2:21" ht="22.5" x14ac:dyDescent="0.55000000000000004">
      <c r="B23" s="117"/>
      <c r="C23" s="122"/>
      <c r="D23" s="123"/>
      <c r="E23" s="124"/>
      <c r="F23" s="122"/>
      <c r="G23" s="123"/>
      <c r="H23" s="123"/>
      <c r="I23" s="123"/>
      <c r="J23" s="124"/>
      <c r="K23" s="117"/>
      <c r="L23" s="117"/>
      <c r="M23" s="2">
        <v>9500</v>
      </c>
      <c r="N23" s="2">
        <v>10450</v>
      </c>
      <c r="O23" s="2">
        <v>11495</v>
      </c>
      <c r="P23" s="2">
        <v>12635</v>
      </c>
      <c r="Q23" s="2">
        <v>13870</v>
      </c>
      <c r="R23" s="2">
        <v>15200</v>
      </c>
      <c r="S23" s="2">
        <f>SUM(M23:R23)</f>
        <v>73150</v>
      </c>
      <c r="T23" s="33"/>
    </row>
    <row r="24" spans="2:21" ht="22.5" x14ac:dyDescent="0.55000000000000004">
      <c r="B24" s="117"/>
      <c r="C24" s="122"/>
      <c r="D24" s="123"/>
      <c r="E24" s="124"/>
      <c r="F24" s="122"/>
      <c r="G24" s="123"/>
      <c r="H24" s="123"/>
      <c r="I24" s="123"/>
      <c r="J24" s="124"/>
      <c r="K24" s="117"/>
      <c r="L24" s="117"/>
      <c r="M24" s="36" t="s">
        <v>13</v>
      </c>
      <c r="N24" s="36" t="s">
        <v>14</v>
      </c>
      <c r="O24" s="36" t="s">
        <v>15</v>
      </c>
      <c r="P24" s="36" t="s">
        <v>16</v>
      </c>
      <c r="Q24" s="36" t="s">
        <v>17</v>
      </c>
      <c r="R24" s="36" t="s">
        <v>18</v>
      </c>
      <c r="S24" s="36" t="s">
        <v>19</v>
      </c>
      <c r="T24" s="36" t="s">
        <v>20</v>
      </c>
      <c r="U24" s="3"/>
    </row>
    <row r="25" spans="2:21" ht="23" thickBot="1" x14ac:dyDescent="0.6">
      <c r="B25" s="118"/>
      <c r="C25" s="125"/>
      <c r="D25" s="126"/>
      <c r="E25" s="127"/>
      <c r="F25" s="125"/>
      <c r="G25" s="126"/>
      <c r="H25" s="126"/>
      <c r="I25" s="126"/>
      <c r="J25" s="127"/>
      <c r="K25" s="118"/>
      <c r="L25" s="118"/>
      <c r="M25" s="2">
        <v>16720</v>
      </c>
      <c r="N25" s="2">
        <v>18335</v>
      </c>
      <c r="O25" s="2">
        <v>20140</v>
      </c>
      <c r="P25" s="2">
        <v>22135</v>
      </c>
      <c r="Q25" s="2">
        <v>24320</v>
      </c>
      <c r="R25" s="2">
        <v>26695</v>
      </c>
      <c r="S25" s="2">
        <f>SUM(M25:R25)</f>
        <v>128345</v>
      </c>
      <c r="T25" s="2">
        <f>S23+S25</f>
        <v>201495</v>
      </c>
      <c r="U25" s="4"/>
    </row>
    <row r="26" spans="2:21" ht="22.5" x14ac:dyDescent="0.55000000000000004">
      <c r="B26" s="116" t="s">
        <v>47</v>
      </c>
      <c r="C26" s="119" t="s">
        <v>48</v>
      </c>
      <c r="D26" s="120"/>
      <c r="E26" s="121"/>
      <c r="F26" s="119" t="s">
        <v>56</v>
      </c>
      <c r="G26" s="120"/>
      <c r="H26" s="120"/>
      <c r="I26" s="120"/>
      <c r="J26" s="121"/>
      <c r="K26" s="116" t="s">
        <v>21</v>
      </c>
      <c r="L26" s="116" t="s">
        <v>22</v>
      </c>
      <c r="M26" s="38" t="s">
        <v>5</v>
      </c>
      <c r="N26" s="38" t="s">
        <v>6</v>
      </c>
      <c r="O26" s="38" t="s">
        <v>7</v>
      </c>
      <c r="P26" s="38" t="s">
        <v>8</v>
      </c>
      <c r="Q26" s="38" t="s">
        <v>9</v>
      </c>
      <c r="R26" s="38" t="s">
        <v>10</v>
      </c>
      <c r="S26" s="38" t="s">
        <v>11</v>
      </c>
      <c r="T26" s="39"/>
      <c r="U26" s="4"/>
    </row>
    <row r="27" spans="2:21" ht="22.5" x14ac:dyDescent="0.55000000000000004">
      <c r="B27" s="117"/>
      <c r="C27" s="122"/>
      <c r="D27" s="123"/>
      <c r="E27" s="124"/>
      <c r="F27" s="122"/>
      <c r="G27" s="123"/>
      <c r="H27" s="123"/>
      <c r="I27" s="123"/>
      <c r="J27" s="124"/>
      <c r="K27" s="117"/>
      <c r="L27" s="117"/>
      <c r="M27" s="2">
        <v>9900</v>
      </c>
      <c r="N27" s="48">
        <f>+M39</f>
        <v>10450</v>
      </c>
      <c r="O27" s="48">
        <f t="shared" ref="O27:R27" si="0">+N39</f>
        <v>11495</v>
      </c>
      <c r="P27" s="48">
        <f t="shared" si="0"/>
        <v>12645</v>
      </c>
      <c r="Q27" s="48">
        <f t="shared" si="0"/>
        <v>13899</v>
      </c>
      <c r="R27" s="48">
        <f t="shared" si="0"/>
        <v>15257</v>
      </c>
      <c r="S27" s="48">
        <f>+M27</f>
        <v>9900</v>
      </c>
      <c r="T27" s="33"/>
      <c r="U27" s="4"/>
    </row>
    <row r="28" spans="2:21" ht="22.5" x14ac:dyDescent="0.55000000000000004">
      <c r="B28" s="117"/>
      <c r="C28" s="122"/>
      <c r="D28" s="123"/>
      <c r="E28" s="124"/>
      <c r="F28" s="122"/>
      <c r="G28" s="123"/>
      <c r="H28" s="123"/>
      <c r="I28" s="123"/>
      <c r="J28" s="124"/>
      <c r="K28" s="117"/>
      <c r="L28" s="117"/>
      <c r="M28" s="38" t="s">
        <v>13</v>
      </c>
      <c r="N28" s="38" t="s">
        <v>14</v>
      </c>
      <c r="O28" s="38" t="s">
        <v>15</v>
      </c>
      <c r="P28" s="38" t="s">
        <v>16</v>
      </c>
      <c r="Q28" s="38" t="s">
        <v>17</v>
      </c>
      <c r="R28" s="38" t="s">
        <v>18</v>
      </c>
      <c r="S28" s="38" t="s">
        <v>19</v>
      </c>
      <c r="T28" s="38" t="s">
        <v>20</v>
      </c>
      <c r="U28" s="4"/>
    </row>
    <row r="29" spans="2:21" ht="23" thickBot="1" x14ac:dyDescent="0.6">
      <c r="B29" s="118"/>
      <c r="C29" s="125"/>
      <c r="D29" s="126"/>
      <c r="E29" s="127"/>
      <c r="F29" s="125"/>
      <c r="G29" s="126"/>
      <c r="H29" s="126"/>
      <c r="I29" s="126"/>
      <c r="J29" s="127"/>
      <c r="K29" s="118"/>
      <c r="L29" s="118"/>
      <c r="M29" s="48">
        <f>R39</f>
        <v>16720</v>
      </c>
      <c r="N29" s="48">
        <f t="shared" ref="N29:R29" si="1">+M41</f>
        <v>18392</v>
      </c>
      <c r="O29" s="48">
        <f t="shared" si="1"/>
        <v>20169</v>
      </c>
      <c r="P29" s="48">
        <f t="shared" si="1"/>
        <v>22154</v>
      </c>
      <c r="Q29" s="48">
        <f t="shared" si="1"/>
        <v>24349</v>
      </c>
      <c r="R29" s="48">
        <f t="shared" si="1"/>
        <v>26752</v>
      </c>
      <c r="S29" s="48">
        <f>R39</f>
        <v>16720</v>
      </c>
      <c r="T29" s="48">
        <f>M27</f>
        <v>9900</v>
      </c>
      <c r="U29" s="4"/>
    </row>
    <row r="30" spans="2:21" ht="22.5" x14ac:dyDescent="0.55000000000000004">
      <c r="B30" s="116" t="s">
        <v>51</v>
      </c>
      <c r="C30" s="119" t="s">
        <v>50</v>
      </c>
      <c r="D30" s="120"/>
      <c r="E30" s="121"/>
      <c r="F30" s="119" t="s">
        <v>52</v>
      </c>
      <c r="G30" s="120"/>
      <c r="H30" s="120"/>
      <c r="I30" s="120"/>
      <c r="J30" s="121"/>
      <c r="K30" s="116" t="s">
        <v>21</v>
      </c>
      <c r="L30" s="116" t="s">
        <v>22</v>
      </c>
      <c r="M30" s="38" t="s">
        <v>5</v>
      </c>
      <c r="N30" s="38" t="s">
        <v>6</v>
      </c>
      <c r="O30" s="38" t="s">
        <v>7</v>
      </c>
      <c r="P30" s="38" t="s">
        <v>8</v>
      </c>
      <c r="Q30" s="38" t="s">
        <v>9</v>
      </c>
      <c r="R30" s="38" t="s">
        <v>10</v>
      </c>
      <c r="S30" s="38" t="s">
        <v>11</v>
      </c>
      <c r="T30" s="39"/>
      <c r="U30" s="4"/>
    </row>
    <row r="31" spans="2:21" ht="22.5" x14ac:dyDescent="0.55000000000000004">
      <c r="B31" s="117"/>
      <c r="C31" s="122"/>
      <c r="D31" s="123"/>
      <c r="E31" s="124"/>
      <c r="F31" s="122"/>
      <c r="G31" s="123"/>
      <c r="H31" s="123"/>
      <c r="I31" s="123"/>
      <c r="J31" s="124"/>
      <c r="K31" s="117"/>
      <c r="L31" s="117"/>
      <c r="M31" s="48">
        <f>ROUND(M23*1.1,0)</f>
        <v>10450</v>
      </c>
      <c r="N31" s="48">
        <f t="shared" ref="N31:R33" si="2">ROUND(N23*1.1,0)</f>
        <v>11495</v>
      </c>
      <c r="O31" s="48">
        <f t="shared" si="2"/>
        <v>12645</v>
      </c>
      <c r="P31" s="48">
        <f t="shared" si="2"/>
        <v>13899</v>
      </c>
      <c r="Q31" s="48">
        <f t="shared" si="2"/>
        <v>15257</v>
      </c>
      <c r="R31" s="48">
        <f t="shared" si="2"/>
        <v>16720</v>
      </c>
      <c r="S31" s="2">
        <f>SUM(M31:R31)</f>
        <v>80466</v>
      </c>
      <c r="T31" s="33"/>
      <c r="U31" s="4"/>
    </row>
    <row r="32" spans="2:21" ht="22.5" x14ac:dyDescent="0.55000000000000004">
      <c r="B32" s="117"/>
      <c r="C32" s="122"/>
      <c r="D32" s="123"/>
      <c r="E32" s="124"/>
      <c r="F32" s="122"/>
      <c r="G32" s="123"/>
      <c r="H32" s="123"/>
      <c r="I32" s="123"/>
      <c r="J32" s="124"/>
      <c r="K32" s="117"/>
      <c r="L32" s="117"/>
      <c r="M32" s="38" t="s">
        <v>13</v>
      </c>
      <c r="N32" s="38" t="s">
        <v>14</v>
      </c>
      <c r="O32" s="38" t="s">
        <v>15</v>
      </c>
      <c r="P32" s="38" t="s">
        <v>16</v>
      </c>
      <c r="Q32" s="38" t="s">
        <v>17</v>
      </c>
      <c r="R32" s="38" t="s">
        <v>18</v>
      </c>
      <c r="S32" s="38" t="s">
        <v>19</v>
      </c>
      <c r="T32" s="38" t="s">
        <v>20</v>
      </c>
      <c r="U32" s="4"/>
    </row>
    <row r="33" spans="2:21" ht="23" thickBot="1" x14ac:dyDescent="0.6">
      <c r="B33" s="118"/>
      <c r="C33" s="125"/>
      <c r="D33" s="126"/>
      <c r="E33" s="127"/>
      <c r="F33" s="125"/>
      <c r="G33" s="126"/>
      <c r="H33" s="126"/>
      <c r="I33" s="126"/>
      <c r="J33" s="127"/>
      <c r="K33" s="118"/>
      <c r="L33" s="118"/>
      <c r="M33" s="48">
        <f>ROUND(M25*1.1,0)</f>
        <v>18392</v>
      </c>
      <c r="N33" s="48">
        <f t="shared" si="2"/>
        <v>20169</v>
      </c>
      <c r="O33" s="48">
        <f t="shared" si="2"/>
        <v>22154</v>
      </c>
      <c r="P33" s="48">
        <f t="shared" si="2"/>
        <v>24349</v>
      </c>
      <c r="Q33" s="48">
        <f t="shared" si="2"/>
        <v>26752</v>
      </c>
      <c r="R33" s="48">
        <f t="shared" si="2"/>
        <v>29365</v>
      </c>
      <c r="S33" s="2">
        <f>SUM(M33:R33)</f>
        <v>141181</v>
      </c>
      <c r="T33" s="2">
        <f>S31+S33</f>
        <v>221647</v>
      </c>
      <c r="U33" s="4"/>
    </row>
    <row r="34" spans="2:21" ht="22.5" x14ac:dyDescent="0.55000000000000004">
      <c r="B34" s="116" t="s">
        <v>54</v>
      </c>
      <c r="C34" s="119" t="s">
        <v>53</v>
      </c>
      <c r="D34" s="120"/>
      <c r="E34" s="121"/>
      <c r="F34" s="119" t="s">
        <v>55</v>
      </c>
      <c r="G34" s="120"/>
      <c r="H34" s="120"/>
      <c r="I34" s="120"/>
      <c r="J34" s="121"/>
      <c r="K34" s="116" t="s">
        <v>21</v>
      </c>
      <c r="L34" s="116" t="s">
        <v>22</v>
      </c>
      <c r="M34" s="38" t="s">
        <v>5</v>
      </c>
      <c r="N34" s="38" t="s">
        <v>6</v>
      </c>
      <c r="O34" s="38" t="s">
        <v>7</v>
      </c>
      <c r="P34" s="38" t="s">
        <v>8</v>
      </c>
      <c r="Q34" s="38" t="s">
        <v>9</v>
      </c>
      <c r="R34" s="38" t="s">
        <v>10</v>
      </c>
      <c r="S34" s="38" t="s">
        <v>11</v>
      </c>
      <c r="T34" s="39"/>
      <c r="U34" s="4"/>
    </row>
    <row r="35" spans="2:21" ht="22.5" x14ac:dyDescent="0.55000000000000004">
      <c r="B35" s="117"/>
      <c r="C35" s="122"/>
      <c r="D35" s="123"/>
      <c r="E35" s="124"/>
      <c r="F35" s="122"/>
      <c r="G35" s="123"/>
      <c r="H35" s="123"/>
      <c r="I35" s="123"/>
      <c r="J35" s="124"/>
      <c r="K35" s="117"/>
      <c r="L35" s="117"/>
      <c r="M35" s="48">
        <f>M27</f>
        <v>9900</v>
      </c>
      <c r="N35" s="48">
        <f t="shared" ref="N35:R37" si="3">N27</f>
        <v>10450</v>
      </c>
      <c r="O35" s="48">
        <f t="shared" si="3"/>
        <v>11495</v>
      </c>
      <c r="P35" s="48">
        <f t="shared" si="3"/>
        <v>12645</v>
      </c>
      <c r="Q35" s="48">
        <f t="shared" si="3"/>
        <v>13899</v>
      </c>
      <c r="R35" s="48">
        <f t="shared" si="3"/>
        <v>15257</v>
      </c>
      <c r="S35" s="2">
        <f>SUM(M35:R35)</f>
        <v>73646</v>
      </c>
      <c r="T35" s="33"/>
      <c r="U35" s="4"/>
    </row>
    <row r="36" spans="2:21" ht="22.5" x14ac:dyDescent="0.55000000000000004">
      <c r="B36" s="117"/>
      <c r="C36" s="122"/>
      <c r="D36" s="123"/>
      <c r="E36" s="124"/>
      <c r="F36" s="122"/>
      <c r="G36" s="123"/>
      <c r="H36" s="123"/>
      <c r="I36" s="123"/>
      <c r="J36" s="124"/>
      <c r="K36" s="117"/>
      <c r="L36" s="117"/>
      <c r="M36" s="38" t="s">
        <v>13</v>
      </c>
      <c r="N36" s="38" t="s">
        <v>14</v>
      </c>
      <c r="O36" s="38" t="s">
        <v>15</v>
      </c>
      <c r="P36" s="38" t="s">
        <v>16</v>
      </c>
      <c r="Q36" s="38" t="s">
        <v>17</v>
      </c>
      <c r="R36" s="38" t="s">
        <v>18</v>
      </c>
      <c r="S36" s="38" t="s">
        <v>19</v>
      </c>
      <c r="T36" s="38" t="s">
        <v>20</v>
      </c>
      <c r="U36" s="4"/>
    </row>
    <row r="37" spans="2:21" ht="23" thickBot="1" x14ac:dyDescent="0.6">
      <c r="B37" s="118"/>
      <c r="C37" s="125"/>
      <c r="D37" s="126"/>
      <c r="E37" s="127"/>
      <c r="F37" s="125"/>
      <c r="G37" s="126"/>
      <c r="H37" s="126"/>
      <c r="I37" s="126"/>
      <c r="J37" s="127"/>
      <c r="K37" s="118"/>
      <c r="L37" s="118"/>
      <c r="M37" s="48">
        <f>M29</f>
        <v>16720</v>
      </c>
      <c r="N37" s="48">
        <f t="shared" si="3"/>
        <v>18392</v>
      </c>
      <c r="O37" s="48">
        <f t="shared" si="3"/>
        <v>20169</v>
      </c>
      <c r="P37" s="48">
        <f t="shared" si="3"/>
        <v>22154</v>
      </c>
      <c r="Q37" s="48">
        <f t="shared" si="3"/>
        <v>24349</v>
      </c>
      <c r="R37" s="48">
        <f t="shared" si="3"/>
        <v>26752</v>
      </c>
      <c r="S37" s="2">
        <f>SUM(M37:R37)</f>
        <v>128536</v>
      </c>
      <c r="T37" s="2">
        <f>S35+S37</f>
        <v>202182</v>
      </c>
      <c r="U37" s="4"/>
    </row>
    <row r="38" spans="2:21" ht="22.5" x14ac:dyDescent="0.55000000000000004">
      <c r="B38" s="116" t="s">
        <v>57</v>
      </c>
      <c r="C38" s="119" t="s">
        <v>58</v>
      </c>
      <c r="D38" s="120"/>
      <c r="E38" s="121"/>
      <c r="F38" s="119" t="s">
        <v>59</v>
      </c>
      <c r="G38" s="120"/>
      <c r="H38" s="120"/>
      <c r="I38" s="120"/>
      <c r="J38" s="121"/>
      <c r="K38" s="116" t="s">
        <v>21</v>
      </c>
      <c r="L38" s="116" t="s">
        <v>22</v>
      </c>
      <c r="M38" s="38" t="s">
        <v>5</v>
      </c>
      <c r="N38" s="38" t="s">
        <v>6</v>
      </c>
      <c r="O38" s="38" t="s">
        <v>7</v>
      </c>
      <c r="P38" s="38" t="s">
        <v>8</v>
      </c>
      <c r="Q38" s="38" t="s">
        <v>9</v>
      </c>
      <c r="R38" s="38" t="s">
        <v>10</v>
      </c>
      <c r="S38" s="38" t="s">
        <v>11</v>
      </c>
      <c r="T38" s="39"/>
      <c r="U38" s="4"/>
    </row>
    <row r="39" spans="2:21" ht="22.5" x14ac:dyDescent="0.55000000000000004">
      <c r="B39" s="117"/>
      <c r="C39" s="122"/>
      <c r="D39" s="123"/>
      <c r="E39" s="124"/>
      <c r="F39" s="122"/>
      <c r="G39" s="123"/>
      <c r="H39" s="123"/>
      <c r="I39" s="123"/>
      <c r="J39" s="124"/>
      <c r="K39" s="117"/>
      <c r="L39" s="117"/>
      <c r="M39" s="48">
        <f>M27+M31-M35</f>
        <v>10450</v>
      </c>
      <c r="N39" s="48">
        <f t="shared" ref="N39:R41" si="4">N27+N31-N35</f>
        <v>11495</v>
      </c>
      <c r="O39" s="48">
        <f t="shared" si="4"/>
        <v>12645</v>
      </c>
      <c r="P39" s="48">
        <f t="shared" si="4"/>
        <v>13899</v>
      </c>
      <c r="Q39" s="48">
        <f t="shared" si="4"/>
        <v>15257</v>
      </c>
      <c r="R39" s="48">
        <f t="shared" si="4"/>
        <v>16720</v>
      </c>
      <c r="S39" s="48">
        <f>R39</f>
        <v>16720</v>
      </c>
      <c r="T39" s="33"/>
      <c r="U39" s="4"/>
    </row>
    <row r="40" spans="2:21" ht="22.5" x14ac:dyDescent="0.55000000000000004">
      <c r="B40" s="117"/>
      <c r="C40" s="122"/>
      <c r="D40" s="123"/>
      <c r="E40" s="124"/>
      <c r="F40" s="122"/>
      <c r="G40" s="123"/>
      <c r="H40" s="123"/>
      <c r="I40" s="123"/>
      <c r="J40" s="124"/>
      <c r="K40" s="117"/>
      <c r="L40" s="117"/>
      <c r="M40" s="38" t="s">
        <v>13</v>
      </c>
      <c r="N40" s="38" t="s">
        <v>14</v>
      </c>
      <c r="O40" s="38" t="s">
        <v>15</v>
      </c>
      <c r="P40" s="38" t="s">
        <v>16</v>
      </c>
      <c r="Q40" s="38" t="s">
        <v>17</v>
      </c>
      <c r="R40" s="38" t="s">
        <v>18</v>
      </c>
      <c r="S40" s="38" t="s">
        <v>19</v>
      </c>
      <c r="T40" s="38" t="s">
        <v>20</v>
      </c>
      <c r="U40" s="4"/>
    </row>
    <row r="41" spans="2:21" ht="23" thickBot="1" x14ac:dyDescent="0.6">
      <c r="B41" s="118"/>
      <c r="C41" s="125"/>
      <c r="D41" s="126"/>
      <c r="E41" s="127"/>
      <c r="F41" s="125"/>
      <c r="G41" s="126"/>
      <c r="H41" s="126"/>
      <c r="I41" s="126"/>
      <c r="J41" s="127"/>
      <c r="K41" s="118"/>
      <c r="L41" s="118"/>
      <c r="M41" s="48">
        <f>M29+M33-M37</f>
        <v>18392</v>
      </c>
      <c r="N41" s="48">
        <f t="shared" si="4"/>
        <v>20169</v>
      </c>
      <c r="O41" s="48">
        <f t="shared" si="4"/>
        <v>22154</v>
      </c>
      <c r="P41" s="48">
        <f t="shared" si="4"/>
        <v>24349</v>
      </c>
      <c r="Q41" s="48">
        <f t="shared" si="4"/>
        <v>26752</v>
      </c>
      <c r="R41" s="48">
        <f t="shared" si="4"/>
        <v>29365</v>
      </c>
      <c r="S41" s="48">
        <f>R41</f>
        <v>29365</v>
      </c>
      <c r="T41" s="48">
        <f>R41</f>
        <v>29365</v>
      </c>
      <c r="U41" s="4"/>
    </row>
    <row r="42" spans="2:21" ht="22.5" x14ac:dyDescent="0.55000000000000004">
      <c r="B42" s="116" t="s">
        <v>60</v>
      </c>
      <c r="C42" s="119" t="s">
        <v>61</v>
      </c>
      <c r="D42" s="120"/>
      <c r="E42" s="121"/>
      <c r="F42" s="119" t="s">
        <v>62</v>
      </c>
      <c r="G42" s="120"/>
      <c r="H42" s="120"/>
      <c r="I42" s="120"/>
      <c r="J42" s="121"/>
      <c r="K42" s="116" t="s">
        <v>21</v>
      </c>
      <c r="L42" s="116" t="s">
        <v>22</v>
      </c>
      <c r="M42" s="38" t="s">
        <v>5</v>
      </c>
      <c r="N42" s="38" t="s">
        <v>6</v>
      </c>
      <c r="O42" s="38" t="s">
        <v>7</v>
      </c>
      <c r="P42" s="38" t="s">
        <v>8</v>
      </c>
      <c r="Q42" s="38" t="s">
        <v>9</v>
      </c>
      <c r="R42" s="38" t="s">
        <v>10</v>
      </c>
      <c r="S42" s="38" t="s">
        <v>11</v>
      </c>
      <c r="T42" s="39"/>
      <c r="U42" s="4"/>
    </row>
    <row r="43" spans="2:21" ht="22.5" x14ac:dyDescent="0.55000000000000004">
      <c r="B43" s="117"/>
      <c r="C43" s="122"/>
      <c r="D43" s="123"/>
      <c r="E43" s="124"/>
      <c r="F43" s="122"/>
      <c r="G43" s="123"/>
      <c r="H43" s="123"/>
      <c r="I43" s="123"/>
      <c r="J43" s="124"/>
      <c r="K43" s="117"/>
      <c r="L43" s="117"/>
      <c r="M43" s="48">
        <f>M39-M27</f>
        <v>550</v>
      </c>
      <c r="N43" s="48">
        <f t="shared" ref="N43:T45" si="5">N39-N27</f>
        <v>1045</v>
      </c>
      <c r="O43" s="48">
        <f t="shared" si="5"/>
        <v>1150</v>
      </c>
      <c r="P43" s="48">
        <f t="shared" si="5"/>
        <v>1254</v>
      </c>
      <c r="Q43" s="48">
        <f t="shared" si="5"/>
        <v>1358</v>
      </c>
      <c r="R43" s="48">
        <f t="shared" si="5"/>
        <v>1463</v>
      </c>
      <c r="S43" s="48">
        <f t="shared" si="5"/>
        <v>6820</v>
      </c>
      <c r="T43" s="33"/>
      <c r="U43" s="4"/>
    </row>
    <row r="44" spans="2:21" ht="22.5" x14ac:dyDescent="0.55000000000000004">
      <c r="B44" s="117"/>
      <c r="C44" s="122"/>
      <c r="D44" s="123"/>
      <c r="E44" s="124"/>
      <c r="F44" s="122"/>
      <c r="G44" s="123"/>
      <c r="H44" s="123"/>
      <c r="I44" s="123"/>
      <c r="J44" s="124"/>
      <c r="K44" s="117"/>
      <c r="L44" s="117"/>
      <c r="M44" s="38" t="s">
        <v>13</v>
      </c>
      <c r="N44" s="38" t="s">
        <v>14</v>
      </c>
      <c r="O44" s="38" t="s">
        <v>15</v>
      </c>
      <c r="P44" s="38" t="s">
        <v>16</v>
      </c>
      <c r="Q44" s="38" t="s">
        <v>17</v>
      </c>
      <c r="R44" s="38" t="s">
        <v>18</v>
      </c>
      <c r="S44" s="38" t="s">
        <v>19</v>
      </c>
      <c r="T44" s="38" t="s">
        <v>20</v>
      </c>
      <c r="U44" s="4"/>
    </row>
    <row r="45" spans="2:21" ht="22.5" x14ac:dyDescent="0.55000000000000004">
      <c r="B45" s="118"/>
      <c r="C45" s="125"/>
      <c r="D45" s="126"/>
      <c r="E45" s="127"/>
      <c r="F45" s="125"/>
      <c r="G45" s="126"/>
      <c r="H45" s="126"/>
      <c r="I45" s="126"/>
      <c r="J45" s="127"/>
      <c r="K45" s="118"/>
      <c r="L45" s="118"/>
      <c r="M45" s="48">
        <f>M41-M29</f>
        <v>1672</v>
      </c>
      <c r="N45" s="48">
        <f t="shared" si="5"/>
        <v>1777</v>
      </c>
      <c r="O45" s="48">
        <f t="shared" si="5"/>
        <v>1985</v>
      </c>
      <c r="P45" s="48">
        <f t="shared" si="5"/>
        <v>2195</v>
      </c>
      <c r="Q45" s="48">
        <f t="shared" si="5"/>
        <v>2403</v>
      </c>
      <c r="R45" s="48">
        <f t="shared" si="5"/>
        <v>2613</v>
      </c>
      <c r="S45" s="48">
        <f t="shared" si="5"/>
        <v>12645</v>
      </c>
      <c r="T45" s="48">
        <f t="shared" si="5"/>
        <v>19465</v>
      </c>
      <c r="U45" s="4"/>
    </row>
    <row r="46" spans="2:21" ht="23" thickBot="1" x14ac:dyDescent="0.6">
      <c r="B46" s="44"/>
      <c r="C46" s="37"/>
      <c r="D46" s="37"/>
      <c r="E46" s="37"/>
      <c r="F46" s="37"/>
      <c r="G46" s="37"/>
      <c r="H46" s="37"/>
      <c r="I46" s="37"/>
      <c r="J46" s="37"/>
      <c r="K46" s="45"/>
      <c r="L46" s="45"/>
      <c r="M46" s="46"/>
      <c r="N46" s="46"/>
      <c r="O46" s="46"/>
      <c r="P46" s="46"/>
      <c r="Q46" s="46"/>
      <c r="R46" s="46"/>
      <c r="S46" s="46"/>
      <c r="T46" s="47"/>
      <c r="U46" s="4"/>
    </row>
    <row r="47" spans="2:21" ht="22.5" x14ac:dyDescent="0.55000000000000004">
      <c r="B47" s="116" t="s">
        <v>63</v>
      </c>
      <c r="C47" s="119" t="s">
        <v>64</v>
      </c>
      <c r="D47" s="120"/>
      <c r="E47" s="121"/>
      <c r="F47" s="119" t="s">
        <v>65</v>
      </c>
      <c r="G47" s="120"/>
      <c r="H47" s="120"/>
      <c r="I47" s="120"/>
      <c r="J47" s="121"/>
      <c r="K47" s="116" t="s">
        <v>21</v>
      </c>
      <c r="L47" s="116" t="s">
        <v>22</v>
      </c>
      <c r="M47" s="38" t="s">
        <v>5</v>
      </c>
      <c r="N47" s="38" t="s">
        <v>6</v>
      </c>
      <c r="O47" s="38" t="s">
        <v>7</v>
      </c>
      <c r="P47" s="38" t="s">
        <v>8</v>
      </c>
      <c r="Q47" s="38" t="s">
        <v>9</v>
      </c>
      <c r="R47" s="38" t="s">
        <v>10</v>
      </c>
      <c r="S47" s="38" t="s">
        <v>11</v>
      </c>
      <c r="T47" s="39"/>
      <c r="U47" s="4"/>
    </row>
    <row r="48" spans="2:21" ht="22.5" x14ac:dyDescent="0.55000000000000004">
      <c r="B48" s="117"/>
      <c r="C48" s="122"/>
      <c r="D48" s="123"/>
      <c r="E48" s="124"/>
      <c r="F48" s="122"/>
      <c r="G48" s="123"/>
      <c r="H48" s="123"/>
      <c r="I48" s="123"/>
      <c r="J48" s="124"/>
      <c r="K48" s="117"/>
      <c r="L48" s="117"/>
      <c r="M48" s="2">
        <v>900</v>
      </c>
      <c r="N48" s="48">
        <f>+M60</f>
        <v>1850</v>
      </c>
      <c r="O48" s="48">
        <f t="shared" ref="O48:R48" si="6">+N60</f>
        <v>1995</v>
      </c>
      <c r="P48" s="48">
        <f t="shared" si="6"/>
        <v>3145</v>
      </c>
      <c r="Q48" s="48">
        <f t="shared" si="6"/>
        <v>4409</v>
      </c>
      <c r="R48" s="48">
        <f t="shared" si="6"/>
        <v>5796</v>
      </c>
      <c r="S48" s="48">
        <f>+M48</f>
        <v>900</v>
      </c>
      <c r="T48" s="33"/>
      <c r="U48" s="4"/>
    </row>
    <row r="49" spans="2:21" ht="22.5" x14ac:dyDescent="0.55000000000000004">
      <c r="B49" s="117"/>
      <c r="C49" s="122"/>
      <c r="D49" s="123"/>
      <c r="E49" s="124"/>
      <c r="F49" s="122"/>
      <c r="G49" s="123"/>
      <c r="H49" s="123"/>
      <c r="I49" s="123"/>
      <c r="J49" s="124"/>
      <c r="K49" s="117"/>
      <c r="L49" s="117"/>
      <c r="M49" s="38" t="s">
        <v>13</v>
      </c>
      <c r="N49" s="38" t="s">
        <v>14</v>
      </c>
      <c r="O49" s="38" t="s">
        <v>15</v>
      </c>
      <c r="P49" s="38" t="s">
        <v>16</v>
      </c>
      <c r="Q49" s="38" t="s">
        <v>17</v>
      </c>
      <c r="R49" s="38" t="s">
        <v>18</v>
      </c>
      <c r="S49" s="38" t="s">
        <v>19</v>
      </c>
      <c r="T49" s="38" t="s">
        <v>20</v>
      </c>
      <c r="U49" s="4"/>
    </row>
    <row r="50" spans="2:21" ht="23" thickBot="1" x14ac:dyDescent="0.6">
      <c r="B50" s="118"/>
      <c r="C50" s="125"/>
      <c r="D50" s="126"/>
      <c r="E50" s="127"/>
      <c r="F50" s="125"/>
      <c r="G50" s="126"/>
      <c r="H50" s="126"/>
      <c r="I50" s="126"/>
      <c r="J50" s="127"/>
      <c r="K50" s="118"/>
      <c r="L50" s="118"/>
      <c r="M50" s="48">
        <f>R60</f>
        <v>7316</v>
      </c>
      <c r="N50" s="48">
        <f t="shared" ref="N50:R50" si="7">+M62</f>
        <v>8988</v>
      </c>
      <c r="O50" s="48">
        <f t="shared" si="7"/>
        <v>10822</v>
      </c>
      <c r="P50" s="48">
        <f t="shared" si="7"/>
        <v>12836</v>
      </c>
      <c r="Q50" s="48">
        <f t="shared" si="7"/>
        <v>15050</v>
      </c>
      <c r="R50" s="48">
        <f t="shared" si="7"/>
        <v>17482</v>
      </c>
      <c r="S50" s="48">
        <f>R60</f>
        <v>7316</v>
      </c>
      <c r="T50" s="48">
        <f>M48</f>
        <v>900</v>
      </c>
      <c r="U50" s="4"/>
    </row>
    <row r="51" spans="2:21" ht="22.5" x14ac:dyDescent="0.55000000000000004">
      <c r="B51" s="116" t="s">
        <v>72</v>
      </c>
      <c r="C51" s="119" t="s">
        <v>67</v>
      </c>
      <c r="D51" s="120"/>
      <c r="E51" s="121"/>
      <c r="F51" s="119" t="s">
        <v>66</v>
      </c>
      <c r="G51" s="120"/>
      <c r="H51" s="120"/>
      <c r="I51" s="120"/>
      <c r="J51" s="121"/>
      <c r="K51" s="116" t="s">
        <v>21</v>
      </c>
      <c r="L51" s="116" t="s">
        <v>22</v>
      </c>
      <c r="M51" s="38" t="s">
        <v>5</v>
      </c>
      <c r="N51" s="38" t="s">
        <v>6</v>
      </c>
      <c r="O51" s="38" t="s">
        <v>7</v>
      </c>
      <c r="P51" s="38" t="s">
        <v>8</v>
      </c>
      <c r="Q51" s="38" t="s">
        <v>9</v>
      </c>
      <c r="R51" s="38" t="s">
        <v>10</v>
      </c>
      <c r="S51" s="38" t="s">
        <v>11</v>
      </c>
      <c r="T51" s="39"/>
      <c r="U51" s="4"/>
    </row>
    <row r="52" spans="2:21" ht="22.5" x14ac:dyDescent="0.55000000000000004">
      <c r="B52" s="117"/>
      <c r="C52" s="122"/>
      <c r="D52" s="123"/>
      <c r="E52" s="124"/>
      <c r="F52" s="122"/>
      <c r="G52" s="123"/>
      <c r="H52" s="123"/>
      <c r="I52" s="123"/>
      <c r="J52" s="124"/>
      <c r="K52" s="117"/>
      <c r="L52" s="117"/>
      <c r="M52" s="48">
        <f>M31-M23</f>
        <v>950</v>
      </c>
      <c r="N52" s="48">
        <f t="shared" ref="N52:R54" si="8">N31-N23</f>
        <v>1045</v>
      </c>
      <c r="O52" s="48">
        <f t="shared" si="8"/>
        <v>1150</v>
      </c>
      <c r="P52" s="48">
        <f t="shared" si="8"/>
        <v>1264</v>
      </c>
      <c r="Q52" s="48">
        <f t="shared" si="8"/>
        <v>1387</v>
      </c>
      <c r="R52" s="48">
        <f t="shared" si="8"/>
        <v>1520</v>
      </c>
      <c r="S52" s="2">
        <f>SUM(M52:R52)</f>
        <v>7316</v>
      </c>
      <c r="T52" s="33"/>
    </row>
    <row r="53" spans="2:21" ht="21" customHeight="1" x14ac:dyDescent="0.55000000000000004">
      <c r="B53" s="117"/>
      <c r="C53" s="122"/>
      <c r="D53" s="123"/>
      <c r="E53" s="124"/>
      <c r="F53" s="122"/>
      <c r="G53" s="123"/>
      <c r="H53" s="123"/>
      <c r="I53" s="123"/>
      <c r="J53" s="124"/>
      <c r="K53" s="117"/>
      <c r="L53" s="117"/>
      <c r="M53" s="38" t="s">
        <v>13</v>
      </c>
      <c r="N53" s="38" t="s">
        <v>14</v>
      </c>
      <c r="O53" s="38" t="s">
        <v>15</v>
      </c>
      <c r="P53" s="38" t="s">
        <v>16</v>
      </c>
      <c r="Q53" s="38" t="s">
        <v>17</v>
      </c>
      <c r="R53" s="38" t="s">
        <v>18</v>
      </c>
      <c r="S53" s="38" t="s">
        <v>19</v>
      </c>
      <c r="T53" s="38" t="s">
        <v>20</v>
      </c>
    </row>
    <row r="54" spans="2:21" ht="28.25" customHeight="1" thickBot="1" x14ac:dyDescent="0.6">
      <c r="B54" s="118"/>
      <c r="C54" s="125"/>
      <c r="D54" s="126"/>
      <c r="E54" s="127"/>
      <c r="F54" s="125"/>
      <c r="G54" s="126"/>
      <c r="H54" s="126"/>
      <c r="I54" s="126"/>
      <c r="J54" s="127"/>
      <c r="K54" s="118"/>
      <c r="L54" s="118"/>
      <c r="M54" s="48">
        <f>M33-M25</f>
        <v>1672</v>
      </c>
      <c r="N54" s="48">
        <f t="shared" si="8"/>
        <v>1834</v>
      </c>
      <c r="O54" s="48">
        <f t="shared" si="8"/>
        <v>2014</v>
      </c>
      <c r="P54" s="48">
        <f t="shared" si="8"/>
        <v>2214</v>
      </c>
      <c r="Q54" s="48">
        <f t="shared" si="8"/>
        <v>2432</v>
      </c>
      <c r="R54" s="48">
        <f t="shared" si="8"/>
        <v>2670</v>
      </c>
      <c r="S54" s="2">
        <f>SUM(M54:R54)</f>
        <v>12836</v>
      </c>
      <c r="T54" s="2">
        <f>S52+S54</f>
        <v>20152</v>
      </c>
    </row>
    <row r="55" spans="2:21" ht="22.5" x14ac:dyDescent="0.55000000000000004">
      <c r="B55" s="116" t="s">
        <v>73</v>
      </c>
      <c r="C55" s="119" t="s">
        <v>68</v>
      </c>
      <c r="D55" s="120"/>
      <c r="E55" s="121"/>
      <c r="F55" s="119" t="s">
        <v>69</v>
      </c>
      <c r="G55" s="120"/>
      <c r="H55" s="120"/>
      <c r="I55" s="120"/>
      <c r="J55" s="121"/>
      <c r="K55" s="116" t="s">
        <v>21</v>
      </c>
      <c r="L55" s="116" t="s">
        <v>22</v>
      </c>
      <c r="M55" s="38" t="s">
        <v>5</v>
      </c>
      <c r="N55" s="38" t="s">
        <v>6</v>
      </c>
      <c r="O55" s="38" t="s">
        <v>7</v>
      </c>
      <c r="P55" s="38" t="s">
        <v>8</v>
      </c>
      <c r="Q55" s="38" t="s">
        <v>9</v>
      </c>
      <c r="R55" s="38" t="s">
        <v>10</v>
      </c>
      <c r="S55" s="38" t="s">
        <v>11</v>
      </c>
      <c r="T55" s="39"/>
    </row>
    <row r="56" spans="2:21" ht="22.5" x14ac:dyDescent="0.55000000000000004">
      <c r="B56" s="117"/>
      <c r="C56" s="122"/>
      <c r="D56" s="123"/>
      <c r="E56" s="124"/>
      <c r="F56" s="122"/>
      <c r="G56" s="123"/>
      <c r="H56" s="123"/>
      <c r="I56" s="123"/>
      <c r="J56" s="124"/>
      <c r="K56" s="117"/>
      <c r="L56" s="117"/>
      <c r="M56" s="49"/>
      <c r="N56" s="49">
        <v>900</v>
      </c>
      <c r="O56" s="49"/>
      <c r="P56" s="49"/>
      <c r="Q56" s="49"/>
      <c r="R56" s="49"/>
      <c r="S56" s="2">
        <f>SUM(M56:R56)</f>
        <v>900</v>
      </c>
      <c r="T56" s="33"/>
    </row>
    <row r="57" spans="2:21" ht="22.5" x14ac:dyDescent="0.55000000000000004">
      <c r="B57" s="117"/>
      <c r="C57" s="122"/>
      <c r="D57" s="123"/>
      <c r="E57" s="124"/>
      <c r="F57" s="122"/>
      <c r="G57" s="123"/>
      <c r="H57" s="123"/>
      <c r="I57" s="123"/>
      <c r="J57" s="124"/>
      <c r="K57" s="117"/>
      <c r="L57" s="117"/>
      <c r="M57" s="38" t="s">
        <v>13</v>
      </c>
      <c r="N57" s="38" t="s">
        <v>14</v>
      </c>
      <c r="O57" s="38" t="s">
        <v>15</v>
      </c>
      <c r="P57" s="38" t="s">
        <v>16</v>
      </c>
      <c r="Q57" s="38" t="s">
        <v>17</v>
      </c>
      <c r="R57" s="38" t="s">
        <v>18</v>
      </c>
      <c r="S57" s="38" t="s">
        <v>19</v>
      </c>
      <c r="T57" s="38" t="s">
        <v>20</v>
      </c>
    </row>
    <row r="58" spans="2:21" ht="23" thickBot="1" x14ac:dyDescent="0.6">
      <c r="B58" s="118"/>
      <c r="C58" s="125"/>
      <c r="D58" s="126"/>
      <c r="E58" s="127"/>
      <c r="F58" s="125"/>
      <c r="G58" s="126"/>
      <c r="H58" s="126"/>
      <c r="I58" s="126"/>
      <c r="J58" s="127"/>
      <c r="K58" s="118"/>
      <c r="L58" s="118"/>
      <c r="M58" s="49"/>
      <c r="N58" s="49"/>
      <c r="O58" s="49"/>
      <c r="P58" s="49"/>
      <c r="Q58" s="49"/>
      <c r="R58" s="49"/>
      <c r="S58" s="2">
        <f>SUM(M58:R58)</f>
        <v>0</v>
      </c>
      <c r="T58" s="2">
        <f>S56+S58</f>
        <v>900</v>
      </c>
    </row>
    <row r="59" spans="2:21" ht="22.5" x14ac:dyDescent="0.55000000000000004">
      <c r="B59" s="116" t="s">
        <v>74</v>
      </c>
      <c r="C59" s="119" t="s">
        <v>70</v>
      </c>
      <c r="D59" s="120"/>
      <c r="E59" s="121"/>
      <c r="F59" s="119" t="s">
        <v>76</v>
      </c>
      <c r="G59" s="120"/>
      <c r="H59" s="120"/>
      <c r="I59" s="120"/>
      <c r="J59" s="121"/>
      <c r="K59" s="116" t="s">
        <v>21</v>
      </c>
      <c r="L59" s="116" t="s">
        <v>22</v>
      </c>
      <c r="M59" s="38" t="s">
        <v>5</v>
      </c>
      <c r="N59" s="38" t="s">
        <v>6</v>
      </c>
      <c r="O59" s="38" t="s">
        <v>7</v>
      </c>
      <c r="P59" s="38" t="s">
        <v>8</v>
      </c>
      <c r="Q59" s="38" t="s">
        <v>9</v>
      </c>
      <c r="R59" s="38" t="s">
        <v>10</v>
      </c>
      <c r="S59" s="38" t="s">
        <v>11</v>
      </c>
      <c r="T59" s="39"/>
    </row>
    <row r="60" spans="2:21" ht="22.5" x14ac:dyDescent="0.55000000000000004">
      <c r="B60" s="117"/>
      <c r="C60" s="122"/>
      <c r="D60" s="123"/>
      <c r="E60" s="124"/>
      <c r="F60" s="122"/>
      <c r="G60" s="123"/>
      <c r="H60" s="123"/>
      <c r="I60" s="123"/>
      <c r="J60" s="124"/>
      <c r="K60" s="117"/>
      <c r="L60" s="117"/>
      <c r="M60" s="48">
        <f>M48+M52-M56</f>
        <v>1850</v>
      </c>
      <c r="N60" s="48">
        <f t="shared" ref="N60:R60" si="9">N48+N52-N56</f>
        <v>1995</v>
      </c>
      <c r="O60" s="48">
        <f t="shared" si="9"/>
        <v>3145</v>
      </c>
      <c r="P60" s="48">
        <f t="shared" si="9"/>
        <v>4409</v>
      </c>
      <c r="Q60" s="48">
        <f t="shared" si="9"/>
        <v>5796</v>
      </c>
      <c r="R60" s="48">
        <f t="shared" si="9"/>
        <v>7316</v>
      </c>
      <c r="S60" s="48">
        <f>R60</f>
        <v>7316</v>
      </c>
      <c r="T60" s="33"/>
    </row>
    <row r="61" spans="2:21" ht="22.5" x14ac:dyDescent="0.55000000000000004">
      <c r="B61" s="117"/>
      <c r="C61" s="122"/>
      <c r="D61" s="123"/>
      <c r="E61" s="124"/>
      <c r="F61" s="122"/>
      <c r="G61" s="123"/>
      <c r="H61" s="123"/>
      <c r="I61" s="123"/>
      <c r="J61" s="124"/>
      <c r="K61" s="117"/>
      <c r="L61" s="117"/>
      <c r="M61" s="38" t="s">
        <v>13</v>
      </c>
      <c r="N61" s="38" t="s">
        <v>14</v>
      </c>
      <c r="O61" s="38" t="s">
        <v>15</v>
      </c>
      <c r="P61" s="38" t="s">
        <v>16</v>
      </c>
      <c r="Q61" s="38" t="s">
        <v>17</v>
      </c>
      <c r="R61" s="38" t="s">
        <v>18</v>
      </c>
      <c r="S61" s="38" t="s">
        <v>19</v>
      </c>
      <c r="T61" s="38" t="s">
        <v>20</v>
      </c>
    </row>
    <row r="62" spans="2:21" ht="23" thickBot="1" x14ac:dyDescent="0.6">
      <c r="B62" s="118"/>
      <c r="C62" s="125"/>
      <c r="D62" s="126"/>
      <c r="E62" s="127"/>
      <c r="F62" s="125"/>
      <c r="G62" s="126"/>
      <c r="H62" s="126"/>
      <c r="I62" s="126"/>
      <c r="J62" s="127"/>
      <c r="K62" s="118"/>
      <c r="L62" s="118"/>
      <c r="M62" s="48">
        <f>M50+M54-M58</f>
        <v>8988</v>
      </c>
      <c r="N62" s="48">
        <f t="shared" ref="N62:R62" si="10">N50+N54-N58</f>
        <v>10822</v>
      </c>
      <c r="O62" s="48">
        <f t="shared" si="10"/>
        <v>12836</v>
      </c>
      <c r="P62" s="48">
        <f t="shared" si="10"/>
        <v>15050</v>
      </c>
      <c r="Q62" s="48">
        <f t="shared" si="10"/>
        <v>17482</v>
      </c>
      <c r="R62" s="48">
        <f t="shared" si="10"/>
        <v>20152</v>
      </c>
      <c r="S62" s="48">
        <f>R62</f>
        <v>20152</v>
      </c>
      <c r="T62" s="48">
        <f>R62</f>
        <v>20152</v>
      </c>
    </row>
    <row r="63" spans="2:21" ht="22.5" x14ac:dyDescent="0.55000000000000004">
      <c r="B63" s="116" t="s">
        <v>75</v>
      </c>
      <c r="C63" s="119" t="s">
        <v>71</v>
      </c>
      <c r="D63" s="120"/>
      <c r="E63" s="121"/>
      <c r="F63" s="119" t="s">
        <v>77</v>
      </c>
      <c r="G63" s="120"/>
      <c r="H63" s="120"/>
      <c r="I63" s="120"/>
      <c r="J63" s="121"/>
      <c r="K63" s="116" t="s">
        <v>21</v>
      </c>
      <c r="L63" s="116" t="s">
        <v>22</v>
      </c>
      <c r="M63" s="38" t="s">
        <v>5</v>
      </c>
      <c r="N63" s="38" t="s">
        <v>6</v>
      </c>
      <c r="O63" s="38" t="s">
        <v>7</v>
      </c>
      <c r="P63" s="38" t="s">
        <v>8</v>
      </c>
      <c r="Q63" s="38" t="s">
        <v>9</v>
      </c>
      <c r="R63" s="38" t="s">
        <v>10</v>
      </c>
      <c r="S63" s="38" t="s">
        <v>11</v>
      </c>
      <c r="T63" s="39"/>
    </row>
    <row r="64" spans="2:21" ht="22.5" x14ac:dyDescent="0.55000000000000004">
      <c r="B64" s="117"/>
      <c r="C64" s="122"/>
      <c r="D64" s="123"/>
      <c r="E64" s="124"/>
      <c r="F64" s="122"/>
      <c r="G64" s="123"/>
      <c r="H64" s="123"/>
      <c r="I64" s="123"/>
      <c r="J64" s="124"/>
      <c r="K64" s="117"/>
      <c r="L64" s="117"/>
      <c r="M64" s="48">
        <f>M60-M48</f>
        <v>950</v>
      </c>
      <c r="N64" s="48">
        <f t="shared" ref="N64:S64" si="11">N60-N48</f>
        <v>145</v>
      </c>
      <c r="O64" s="48">
        <f t="shared" si="11"/>
        <v>1150</v>
      </c>
      <c r="P64" s="48">
        <f t="shared" si="11"/>
        <v>1264</v>
      </c>
      <c r="Q64" s="48">
        <f t="shared" si="11"/>
        <v>1387</v>
      </c>
      <c r="R64" s="48">
        <f t="shared" si="11"/>
        <v>1520</v>
      </c>
      <c r="S64" s="48">
        <f t="shared" si="11"/>
        <v>6416</v>
      </c>
      <c r="T64" s="33"/>
    </row>
    <row r="65" spans="2:20" ht="22.5" x14ac:dyDescent="0.55000000000000004">
      <c r="B65" s="117"/>
      <c r="C65" s="122"/>
      <c r="D65" s="123"/>
      <c r="E65" s="124"/>
      <c r="F65" s="122"/>
      <c r="G65" s="123"/>
      <c r="H65" s="123"/>
      <c r="I65" s="123"/>
      <c r="J65" s="124"/>
      <c r="K65" s="117"/>
      <c r="L65" s="117"/>
      <c r="M65" s="38" t="s">
        <v>13</v>
      </c>
      <c r="N65" s="38" t="s">
        <v>14</v>
      </c>
      <c r="O65" s="38" t="s">
        <v>15</v>
      </c>
      <c r="P65" s="38" t="s">
        <v>16</v>
      </c>
      <c r="Q65" s="38" t="s">
        <v>17</v>
      </c>
      <c r="R65" s="38" t="s">
        <v>18</v>
      </c>
      <c r="S65" s="38" t="s">
        <v>19</v>
      </c>
      <c r="T65" s="38" t="s">
        <v>20</v>
      </c>
    </row>
    <row r="66" spans="2:20" ht="22.5" x14ac:dyDescent="0.55000000000000004">
      <c r="B66" s="118"/>
      <c r="C66" s="125"/>
      <c r="D66" s="126"/>
      <c r="E66" s="127"/>
      <c r="F66" s="125"/>
      <c r="G66" s="126"/>
      <c r="H66" s="126"/>
      <c r="I66" s="126"/>
      <c r="J66" s="127"/>
      <c r="K66" s="118"/>
      <c r="L66" s="118"/>
      <c r="M66" s="48">
        <f>M62-M50</f>
        <v>1672</v>
      </c>
      <c r="N66" s="48">
        <f t="shared" ref="N66:T66" si="12">N62-N50</f>
        <v>1834</v>
      </c>
      <c r="O66" s="48">
        <f t="shared" si="12"/>
        <v>2014</v>
      </c>
      <c r="P66" s="48">
        <f t="shared" si="12"/>
        <v>2214</v>
      </c>
      <c r="Q66" s="48">
        <f t="shared" si="12"/>
        <v>2432</v>
      </c>
      <c r="R66" s="48">
        <f t="shared" si="12"/>
        <v>2670</v>
      </c>
      <c r="S66" s="48">
        <f t="shared" si="12"/>
        <v>12836</v>
      </c>
      <c r="T66" s="48">
        <f t="shared" si="12"/>
        <v>19252</v>
      </c>
    </row>
    <row r="68" spans="2:20" ht="18" thickBot="1" x14ac:dyDescent="0.6"/>
    <row r="69" spans="2:20" ht="22.5" x14ac:dyDescent="0.55000000000000004">
      <c r="B69" s="116" t="s">
        <v>78</v>
      </c>
      <c r="C69" s="119" t="s">
        <v>84</v>
      </c>
      <c r="D69" s="120"/>
      <c r="E69" s="121"/>
      <c r="F69" s="119" t="s">
        <v>83</v>
      </c>
      <c r="G69" s="120"/>
      <c r="H69" s="120"/>
      <c r="I69" s="120"/>
      <c r="J69" s="121"/>
      <c r="K69" s="116" t="s">
        <v>21</v>
      </c>
      <c r="L69" s="116" t="s">
        <v>22</v>
      </c>
      <c r="M69" s="43" t="s">
        <v>5</v>
      </c>
      <c r="N69" s="43" t="s">
        <v>6</v>
      </c>
      <c r="O69" s="43" t="s">
        <v>7</v>
      </c>
      <c r="P69" s="43" t="s">
        <v>8</v>
      </c>
      <c r="Q69" s="43" t="s">
        <v>9</v>
      </c>
      <c r="R69" s="43" t="s">
        <v>10</v>
      </c>
      <c r="S69" s="43" t="s">
        <v>11</v>
      </c>
      <c r="T69" s="39"/>
    </row>
    <row r="70" spans="2:20" ht="22.5" x14ac:dyDescent="0.55000000000000004">
      <c r="B70" s="117"/>
      <c r="C70" s="122"/>
      <c r="D70" s="123"/>
      <c r="E70" s="124"/>
      <c r="F70" s="122"/>
      <c r="G70" s="123"/>
      <c r="H70" s="123"/>
      <c r="I70" s="123"/>
      <c r="J70" s="124"/>
      <c r="K70" s="117"/>
      <c r="L70" s="117"/>
      <c r="M70" s="2">
        <v>1000</v>
      </c>
      <c r="N70" s="48">
        <f>+M82</f>
        <v>10900</v>
      </c>
      <c r="O70" s="48">
        <f t="shared" ref="O70" si="13">+N82</f>
        <v>20450</v>
      </c>
      <c r="P70" s="48">
        <f t="shared" ref="P70" si="14">+O82</f>
        <v>31945</v>
      </c>
      <c r="Q70" s="48">
        <f t="shared" ref="Q70" si="15">+P82</f>
        <v>44590</v>
      </c>
      <c r="R70" s="48">
        <f t="shared" ref="R70" si="16">+Q82</f>
        <v>58489</v>
      </c>
      <c r="S70" s="48">
        <f>+M70</f>
        <v>1000</v>
      </c>
      <c r="T70" s="33"/>
    </row>
    <row r="71" spans="2:20" ht="22.5" x14ac:dyDescent="0.55000000000000004">
      <c r="B71" s="117"/>
      <c r="C71" s="122"/>
      <c r="D71" s="123"/>
      <c r="E71" s="124"/>
      <c r="F71" s="122"/>
      <c r="G71" s="123"/>
      <c r="H71" s="123"/>
      <c r="I71" s="123"/>
      <c r="J71" s="124"/>
      <c r="K71" s="117"/>
      <c r="L71" s="117"/>
      <c r="M71" s="43" t="s">
        <v>13</v>
      </c>
      <c r="N71" s="43" t="s">
        <v>14</v>
      </c>
      <c r="O71" s="43" t="s">
        <v>15</v>
      </c>
      <c r="P71" s="43" t="s">
        <v>16</v>
      </c>
      <c r="Q71" s="43" t="s">
        <v>17</v>
      </c>
      <c r="R71" s="43" t="s">
        <v>18</v>
      </c>
      <c r="S71" s="43" t="s">
        <v>19</v>
      </c>
      <c r="T71" s="43" t="s">
        <v>20</v>
      </c>
    </row>
    <row r="72" spans="2:20" ht="23" thickBot="1" x14ac:dyDescent="0.6">
      <c r="B72" s="118"/>
      <c r="C72" s="125"/>
      <c r="D72" s="126"/>
      <c r="E72" s="127"/>
      <c r="F72" s="125"/>
      <c r="G72" s="126"/>
      <c r="H72" s="126"/>
      <c r="I72" s="126"/>
      <c r="J72" s="127"/>
      <c r="K72" s="118"/>
      <c r="L72" s="118"/>
      <c r="M72" s="48">
        <f>R82</f>
        <v>73746</v>
      </c>
      <c r="N72" s="48">
        <f t="shared" ref="N72" si="17">+M84</f>
        <v>90466</v>
      </c>
      <c r="O72" s="48">
        <f t="shared" ref="O72" si="18">+N84</f>
        <v>108858</v>
      </c>
      <c r="P72" s="48">
        <f t="shared" ref="P72" si="19">+O84</f>
        <v>129027</v>
      </c>
      <c r="Q72" s="48">
        <f t="shared" ref="Q72" si="20">+P84</f>
        <v>151181</v>
      </c>
      <c r="R72" s="48">
        <f t="shared" ref="R72" si="21">+Q84</f>
        <v>175530</v>
      </c>
      <c r="S72" s="48">
        <f>R82</f>
        <v>73746</v>
      </c>
      <c r="T72" s="48">
        <f>M70</f>
        <v>1000</v>
      </c>
    </row>
    <row r="73" spans="2:20" ht="22.5" x14ac:dyDescent="0.55000000000000004">
      <c r="B73" s="116" t="s">
        <v>79</v>
      </c>
      <c r="C73" s="119" t="s">
        <v>85</v>
      </c>
      <c r="D73" s="120"/>
      <c r="E73" s="121"/>
      <c r="F73" s="119" t="s">
        <v>87</v>
      </c>
      <c r="G73" s="120"/>
      <c r="H73" s="120"/>
      <c r="I73" s="120"/>
      <c r="J73" s="121"/>
      <c r="K73" s="116" t="s">
        <v>21</v>
      </c>
      <c r="L73" s="116" t="s">
        <v>22</v>
      </c>
      <c r="M73" s="43" t="s">
        <v>5</v>
      </c>
      <c r="N73" s="43" t="s">
        <v>6</v>
      </c>
      <c r="O73" s="43" t="s">
        <v>7</v>
      </c>
      <c r="P73" s="43" t="s">
        <v>8</v>
      </c>
      <c r="Q73" s="43" t="s">
        <v>9</v>
      </c>
      <c r="R73" s="43" t="s">
        <v>10</v>
      </c>
      <c r="S73" s="43" t="s">
        <v>11</v>
      </c>
      <c r="T73" s="39"/>
    </row>
    <row r="74" spans="2:20" ht="22.5" x14ac:dyDescent="0.55000000000000004">
      <c r="B74" s="117"/>
      <c r="C74" s="122"/>
      <c r="D74" s="123"/>
      <c r="E74" s="124"/>
      <c r="F74" s="122"/>
      <c r="G74" s="123"/>
      <c r="H74" s="123"/>
      <c r="I74" s="123"/>
      <c r="J74" s="124"/>
      <c r="K74" s="117"/>
      <c r="L74" s="117"/>
      <c r="M74" s="48">
        <f>M35</f>
        <v>9900</v>
      </c>
      <c r="N74" s="48">
        <f t="shared" ref="N74:R76" si="22">N35</f>
        <v>10450</v>
      </c>
      <c r="O74" s="48">
        <f t="shared" si="22"/>
        <v>11495</v>
      </c>
      <c r="P74" s="48">
        <f t="shared" si="22"/>
        <v>12645</v>
      </c>
      <c r="Q74" s="48">
        <f t="shared" si="22"/>
        <v>13899</v>
      </c>
      <c r="R74" s="48">
        <f t="shared" si="22"/>
        <v>15257</v>
      </c>
      <c r="S74" s="2">
        <f>SUM(M74:R74)</f>
        <v>73646</v>
      </c>
      <c r="T74" s="33"/>
    </row>
    <row r="75" spans="2:20" ht="22.5" x14ac:dyDescent="0.55000000000000004">
      <c r="B75" s="117"/>
      <c r="C75" s="122"/>
      <c r="D75" s="123"/>
      <c r="E75" s="124"/>
      <c r="F75" s="122"/>
      <c r="G75" s="123"/>
      <c r="H75" s="123"/>
      <c r="I75" s="123"/>
      <c r="J75" s="124"/>
      <c r="K75" s="117"/>
      <c r="L75" s="117"/>
      <c r="M75" s="43" t="s">
        <v>13</v>
      </c>
      <c r="N75" s="43" t="s">
        <v>14</v>
      </c>
      <c r="O75" s="43" t="s">
        <v>15</v>
      </c>
      <c r="P75" s="43" t="s">
        <v>16</v>
      </c>
      <c r="Q75" s="43" t="s">
        <v>17</v>
      </c>
      <c r="R75" s="43" t="s">
        <v>18</v>
      </c>
      <c r="S75" s="43" t="s">
        <v>19</v>
      </c>
      <c r="T75" s="43" t="s">
        <v>20</v>
      </c>
    </row>
    <row r="76" spans="2:20" ht="23" thickBot="1" x14ac:dyDescent="0.6">
      <c r="B76" s="118"/>
      <c r="C76" s="125"/>
      <c r="D76" s="126"/>
      <c r="E76" s="127"/>
      <c r="F76" s="125"/>
      <c r="G76" s="126"/>
      <c r="H76" s="126"/>
      <c r="I76" s="126"/>
      <c r="J76" s="127"/>
      <c r="K76" s="118"/>
      <c r="L76" s="118"/>
      <c r="M76" s="48">
        <f>M37</f>
        <v>16720</v>
      </c>
      <c r="N76" s="48">
        <f t="shared" si="22"/>
        <v>18392</v>
      </c>
      <c r="O76" s="48">
        <f t="shared" si="22"/>
        <v>20169</v>
      </c>
      <c r="P76" s="48">
        <f t="shared" si="22"/>
        <v>22154</v>
      </c>
      <c r="Q76" s="48">
        <f t="shared" si="22"/>
        <v>24349</v>
      </c>
      <c r="R76" s="48">
        <f t="shared" si="22"/>
        <v>26752</v>
      </c>
      <c r="S76" s="2">
        <f>SUM(M76:R76)</f>
        <v>128536</v>
      </c>
      <c r="T76" s="2">
        <f>S74+S76</f>
        <v>202182</v>
      </c>
    </row>
    <row r="77" spans="2:20" ht="22.5" x14ac:dyDescent="0.55000000000000004">
      <c r="B77" s="116" t="s">
        <v>80</v>
      </c>
      <c r="C77" s="119" t="s">
        <v>86</v>
      </c>
      <c r="D77" s="120"/>
      <c r="E77" s="121"/>
      <c r="F77" s="119" t="s">
        <v>88</v>
      </c>
      <c r="G77" s="120"/>
      <c r="H77" s="120"/>
      <c r="I77" s="120"/>
      <c r="J77" s="121"/>
      <c r="K77" s="116" t="s">
        <v>21</v>
      </c>
      <c r="L77" s="116" t="s">
        <v>22</v>
      </c>
      <c r="M77" s="43" t="s">
        <v>5</v>
      </c>
      <c r="N77" s="43" t="s">
        <v>6</v>
      </c>
      <c r="O77" s="43" t="s">
        <v>7</v>
      </c>
      <c r="P77" s="43" t="s">
        <v>8</v>
      </c>
      <c r="Q77" s="43" t="s">
        <v>9</v>
      </c>
      <c r="R77" s="43" t="s">
        <v>10</v>
      </c>
      <c r="S77" s="43" t="s">
        <v>11</v>
      </c>
      <c r="T77" s="39"/>
    </row>
    <row r="78" spans="2:20" ht="22.5" x14ac:dyDescent="0.55000000000000004">
      <c r="B78" s="117"/>
      <c r="C78" s="122"/>
      <c r="D78" s="123"/>
      <c r="E78" s="124"/>
      <c r="F78" s="122"/>
      <c r="G78" s="123"/>
      <c r="H78" s="123"/>
      <c r="I78" s="123"/>
      <c r="J78" s="124"/>
      <c r="K78" s="117"/>
      <c r="L78" s="117"/>
      <c r="M78" s="48">
        <f>M56</f>
        <v>0</v>
      </c>
      <c r="N78" s="48">
        <f t="shared" ref="N78:R80" si="23">N56</f>
        <v>900</v>
      </c>
      <c r="O78" s="48">
        <f t="shared" si="23"/>
        <v>0</v>
      </c>
      <c r="P78" s="48">
        <f t="shared" si="23"/>
        <v>0</v>
      </c>
      <c r="Q78" s="48">
        <f t="shared" si="23"/>
        <v>0</v>
      </c>
      <c r="R78" s="48">
        <f t="shared" si="23"/>
        <v>0</v>
      </c>
      <c r="S78" s="2">
        <f>SUM(M78:R78)</f>
        <v>900</v>
      </c>
      <c r="T78" s="33"/>
    </row>
    <row r="79" spans="2:20" ht="22.5" x14ac:dyDescent="0.55000000000000004">
      <c r="B79" s="117"/>
      <c r="C79" s="122"/>
      <c r="D79" s="123"/>
      <c r="E79" s="124"/>
      <c r="F79" s="122"/>
      <c r="G79" s="123"/>
      <c r="H79" s="123"/>
      <c r="I79" s="123"/>
      <c r="J79" s="124"/>
      <c r="K79" s="117"/>
      <c r="L79" s="117"/>
      <c r="M79" s="43" t="s">
        <v>13</v>
      </c>
      <c r="N79" s="43" t="s">
        <v>14</v>
      </c>
      <c r="O79" s="43" t="s">
        <v>15</v>
      </c>
      <c r="P79" s="43" t="s">
        <v>16</v>
      </c>
      <c r="Q79" s="43" t="s">
        <v>17</v>
      </c>
      <c r="R79" s="43" t="s">
        <v>18</v>
      </c>
      <c r="S79" s="43" t="s">
        <v>19</v>
      </c>
      <c r="T79" s="43" t="s">
        <v>20</v>
      </c>
    </row>
    <row r="80" spans="2:20" ht="23" thickBot="1" x14ac:dyDescent="0.6">
      <c r="B80" s="118"/>
      <c r="C80" s="125"/>
      <c r="D80" s="126"/>
      <c r="E80" s="127"/>
      <c r="F80" s="125"/>
      <c r="G80" s="126"/>
      <c r="H80" s="126"/>
      <c r="I80" s="126"/>
      <c r="J80" s="127"/>
      <c r="K80" s="118"/>
      <c r="L80" s="118"/>
      <c r="M80" s="48">
        <f>M58</f>
        <v>0</v>
      </c>
      <c r="N80" s="48">
        <f t="shared" si="23"/>
        <v>0</v>
      </c>
      <c r="O80" s="48">
        <f t="shared" si="23"/>
        <v>0</v>
      </c>
      <c r="P80" s="48">
        <f t="shared" si="23"/>
        <v>0</v>
      </c>
      <c r="Q80" s="48">
        <f t="shared" si="23"/>
        <v>0</v>
      </c>
      <c r="R80" s="48">
        <f t="shared" si="23"/>
        <v>0</v>
      </c>
      <c r="S80" s="2">
        <f>SUM(M80:R80)</f>
        <v>0</v>
      </c>
      <c r="T80" s="2">
        <f>S78+S80</f>
        <v>900</v>
      </c>
    </row>
    <row r="81" spans="2:20" ht="22.5" x14ac:dyDescent="0.55000000000000004">
      <c r="B81" s="116" t="s">
        <v>81</v>
      </c>
      <c r="C81" s="119" t="s">
        <v>89</v>
      </c>
      <c r="D81" s="120"/>
      <c r="E81" s="121"/>
      <c r="F81" s="119" t="s">
        <v>91</v>
      </c>
      <c r="G81" s="120"/>
      <c r="H81" s="120"/>
      <c r="I81" s="120"/>
      <c r="J81" s="121"/>
      <c r="K81" s="116" t="s">
        <v>21</v>
      </c>
      <c r="L81" s="116" t="s">
        <v>22</v>
      </c>
      <c r="M81" s="43" t="s">
        <v>5</v>
      </c>
      <c r="N81" s="43" t="s">
        <v>6</v>
      </c>
      <c r="O81" s="43" t="s">
        <v>7</v>
      </c>
      <c r="P81" s="43" t="s">
        <v>8</v>
      </c>
      <c r="Q81" s="43" t="s">
        <v>9</v>
      </c>
      <c r="R81" s="43" t="s">
        <v>10</v>
      </c>
      <c r="S81" s="43" t="s">
        <v>11</v>
      </c>
      <c r="T81" s="39"/>
    </row>
    <row r="82" spans="2:20" ht="22.5" x14ac:dyDescent="0.55000000000000004">
      <c r="B82" s="117"/>
      <c r="C82" s="122"/>
      <c r="D82" s="123"/>
      <c r="E82" s="124"/>
      <c r="F82" s="122"/>
      <c r="G82" s="123"/>
      <c r="H82" s="123"/>
      <c r="I82" s="123"/>
      <c r="J82" s="124"/>
      <c r="K82" s="117"/>
      <c r="L82" s="117"/>
      <c r="M82" s="48">
        <f>M70+M74-M78</f>
        <v>10900</v>
      </c>
      <c r="N82" s="48">
        <f t="shared" ref="N82:R82" si="24">N70+N74-N78</f>
        <v>20450</v>
      </c>
      <c r="O82" s="48">
        <f t="shared" si="24"/>
        <v>31945</v>
      </c>
      <c r="P82" s="48">
        <f t="shared" si="24"/>
        <v>44590</v>
      </c>
      <c r="Q82" s="48">
        <f t="shared" si="24"/>
        <v>58489</v>
      </c>
      <c r="R82" s="48">
        <f t="shared" si="24"/>
        <v>73746</v>
      </c>
      <c r="S82" s="48">
        <f>R82</f>
        <v>73746</v>
      </c>
      <c r="T82" s="33"/>
    </row>
    <row r="83" spans="2:20" ht="22.5" x14ac:dyDescent="0.55000000000000004">
      <c r="B83" s="117"/>
      <c r="C83" s="122"/>
      <c r="D83" s="123"/>
      <c r="E83" s="124"/>
      <c r="F83" s="122"/>
      <c r="G83" s="123"/>
      <c r="H83" s="123"/>
      <c r="I83" s="123"/>
      <c r="J83" s="124"/>
      <c r="K83" s="117"/>
      <c r="L83" s="117"/>
      <c r="M83" s="43" t="s">
        <v>13</v>
      </c>
      <c r="N83" s="43" t="s">
        <v>14</v>
      </c>
      <c r="O83" s="43" t="s">
        <v>15</v>
      </c>
      <c r="P83" s="43" t="s">
        <v>16</v>
      </c>
      <c r="Q83" s="43" t="s">
        <v>17</v>
      </c>
      <c r="R83" s="43" t="s">
        <v>18</v>
      </c>
      <c r="S83" s="43" t="s">
        <v>19</v>
      </c>
      <c r="T83" s="43" t="s">
        <v>20</v>
      </c>
    </row>
    <row r="84" spans="2:20" ht="23" thickBot="1" x14ac:dyDescent="0.6">
      <c r="B84" s="118"/>
      <c r="C84" s="125"/>
      <c r="D84" s="126"/>
      <c r="E84" s="127"/>
      <c r="F84" s="125"/>
      <c r="G84" s="126"/>
      <c r="H84" s="126"/>
      <c r="I84" s="126"/>
      <c r="J84" s="127"/>
      <c r="K84" s="118"/>
      <c r="L84" s="118"/>
      <c r="M84" s="48">
        <f>M72+M76-M80</f>
        <v>90466</v>
      </c>
      <c r="N84" s="48">
        <f t="shared" ref="N84:R84" si="25">N72+N76-N80</f>
        <v>108858</v>
      </c>
      <c r="O84" s="48">
        <f t="shared" si="25"/>
        <v>129027</v>
      </c>
      <c r="P84" s="48">
        <f t="shared" si="25"/>
        <v>151181</v>
      </c>
      <c r="Q84" s="48">
        <f t="shared" si="25"/>
        <v>175530</v>
      </c>
      <c r="R84" s="48">
        <f t="shared" si="25"/>
        <v>202282</v>
      </c>
      <c r="S84" s="48">
        <f>R84</f>
        <v>202282</v>
      </c>
      <c r="T84" s="48">
        <f>R84</f>
        <v>202282</v>
      </c>
    </row>
    <row r="85" spans="2:20" ht="22.5" x14ac:dyDescent="0.55000000000000004">
      <c r="B85" s="116" t="s">
        <v>82</v>
      </c>
      <c r="C85" s="119" t="s">
        <v>90</v>
      </c>
      <c r="D85" s="120"/>
      <c r="E85" s="121"/>
      <c r="F85" s="119" t="s">
        <v>92</v>
      </c>
      <c r="G85" s="120"/>
      <c r="H85" s="120"/>
      <c r="I85" s="120"/>
      <c r="J85" s="121"/>
      <c r="K85" s="116" t="s">
        <v>21</v>
      </c>
      <c r="L85" s="116" t="s">
        <v>22</v>
      </c>
      <c r="M85" s="43" t="s">
        <v>5</v>
      </c>
      <c r="N85" s="43" t="s">
        <v>6</v>
      </c>
      <c r="O85" s="43" t="s">
        <v>7</v>
      </c>
      <c r="P85" s="43" t="s">
        <v>8</v>
      </c>
      <c r="Q85" s="43" t="s">
        <v>9</v>
      </c>
      <c r="R85" s="43" t="s">
        <v>10</v>
      </c>
      <c r="S85" s="43" t="s">
        <v>11</v>
      </c>
      <c r="T85" s="39"/>
    </row>
    <row r="86" spans="2:20" ht="22.5" x14ac:dyDescent="0.55000000000000004">
      <c r="B86" s="117"/>
      <c r="C86" s="122"/>
      <c r="D86" s="123"/>
      <c r="E86" s="124"/>
      <c r="F86" s="122"/>
      <c r="G86" s="123"/>
      <c r="H86" s="123"/>
      <c r="I86" s="123"/>
      <c r="J86" s="124"/>
      <c r="K86" s="117"/>
      <c r="L86" s="117"/>
      <c r="M86" s="48">
        <f>M82-M70</f>
        <v>9900</v>
      </c>
      <c r="N86" s="48">
        <f t="shared" ref="N86:S86" si="26">N82-N70</f>
        <v>9550</v>
      </c>
      <c r="O86" s="48">
        <f t="shared" si="26"/>
        <v>11495</v>
      </c>
      <c r="P86" s="48">
        <f t="shared" si="26"/>
        <v>12645</v>
      </c>
      <c r="Q86" s="48">
        <f t="shared" si="26"/>
        <v>13899</v>
      </c>
      <c r="R86" s="48">
        <f t="shared" si="26"/>
        <v>15257</v>
      </c>
      <c r="S86" s="48">
        <f t="shared" si="26"/>
        <v>72746</v>
      </c>
      <c r="T86" s="33"/>
    </row>
    <row r="87" spans="2:20" ht="22.5" x14ac:dyDescent="0.55000000000000004">
      <c r="B87" s="117"/>
      <c r="C87" s="122"/>
      <c r="D87" s="123"/>
      <c r="E87" s="124"/>
      <c r="F87" s="122"/>
      <c r="G87" s="123"/>
      <c r="H87" s="123"/>
      <c r="I87" s="123"/>
      <c r="J87" s="124"/>
      <c r="K87" s="117"/>
      <c r="L87" s="117"/>
      <c r="M87" s="43" t="s">
        <v>13</v>
      </c>
      <c r="N87" s="43" t="s">
        <v>14</v>
      </c>
      <c r="O87" s="43" t="s">
        <v>15</v>
      </c>
      <c r="P87" s="43" t="s">
        <v>16</v>
      </c>
      <c r="Q87" s="43" t="s">
        <v>17</v>
      </c>
      <c r="R87" s="43" t="s">
        <v>18</v>
      </c>
      <c r="S87" s="43" t="s">
        <v>19</v>
      </c>
      <c r="T87" s="43" t="s">
        <v>20</v>
      </c>
    </row>
    <row r="88" spans="2:20" ht="22.5" x14ac:dyDescent="0.55000000000000004">
      <c r="B88" s="118"/>
      <c r="C88" s="125"/>
      <c r="D88" s="126"/>
      <c r="E88" s="127"/>
      <c r="F88" s="125"/>
      <c r="G88" s="126"/>
      <c r="H88" s="126"/>
      <c r="I88" s="126"/>
      <c r="J88" s="127"/>
      <c r="K88" s="118"/>
      <c r="L88" s="118"/>
      <c r="M88" s="48">
        <f>M84-M72</f>
        <v>16720</v>
      </c>
      <c r="N88" s="48">
        <f t="shared" ref="N88:T88" si="27">N84-N72</f>
        <v>18392</v>
      </c>
      <c r="O88" s="48">
        <f t="shared" si="27"/>
        <v>20169</v>
      </c>
      <c r="P88" s="48">
        <f t="shared" si="27"/>
        <v>22154</v>
      </c>
      <c r="Q88" s="48">
        <f t="shared" si="27"/>
        <v>24349</v>
      </c>
      <c r="R88" s="48">
        <f t="shared" si="27"/>
        <v>26752</v>
      </c>
      <c r="S88" s="48">
        <f t="shared" si="27"/>
        <v>128536</v>
      </c>
      <c r="T88" s="48">
        <f t="shared" si="27"/>
        <v>201282</v>
      </c>
    </row>
    <row r="90" spans="2:20" ht="118.5" customHeight="1" x14ac:dyDescent="0.55000000000000004">
      <c r="B90" s="113" t="s">
        <v>169</v>
      </c>
      <c r="C90" s="114"/>
      <c r="D90" s="114"/>
      <c r="E90" s="114"/>
      <c r="F90" s="114"/>
      <c r="G90" s="114"/>
      <c r="H90" s="114"/>
      <c r="I90" s="114"/>
      <c r="J90" s="114"/>
      <c r="K90" s="114"/>
      <c r="L90" s="114"/>
      <c r="M90" s="114"/>
      <c r="N90" s="114"/>
      <c r="O90" s="114"/>
      <c r="P90" s="114"/>
      <c r="Q90" s="114"/>
      <c r="R90" s="114"/>
      <c r="S90" s="114"/>
      <c r="T90" s="115"/>
    </row>
  </sheetData>
  <mergeCells count="102">
    <mergeCell ref="F59:J62"/>
    <mergeCell ref="K59:K62"/>
    <mergeCell ref="L59:L62"/>
    <mergeCell ref="B63:B66"/>
    <mergeCell ref="C63:E66"/>
    <mergeCell ref="F63:J66"/>
    <mergeCell ref="K63:K66"/>
    <mergeCell ref="L63:L66"/>
    <mergeCell ref="B26:B29"/>
    <mergeCell ref="C26:E29"/>
    <mergeCell ref="F26:J29"/>
    <mergeCell ref="K26:K29"/>
    <mergeCell ref="L26:L29"/>
    <mergeCell ref="F42:J45"/>
    <mergeCell ref="K42:K45"/>
    <mergeCell ref="L42:L45"/>
    <mergeCell ref="B47:B50"/>
    <mergeCell ref="C47:E50"/>
    <mergeCell ref="F47:J50"/>
    <mergeCell ref="K47:K50"/>
    <mergeCell ref="L47:L50"/>
    <mergeCell ref="B34:B37"/>
    <mergeCell ref="C34:E37"/>
    <mergeCell ref="F34:J37"/>
    <mergeCell ref="K34:K37"/>
    <mergeCell ref="L34:L37"/>
    <mergeCell ref="B30:B33"/>
    <mergeCell ref="C30:E33"/>
    <mergeCell ref="F30:J33"/>
    <mergeCell ref="K30:K33"/>
    <mergeCell ref="L30:L33"/>
    <mergeCell ref="B9:T9"/>
    <mergeCell ref="B11:T11"/>
    <mergeCell ref="B13:T13"/>
    <mergeCell ref="C14:E14"/>
    <mergeCell ref="F14:J14"/>
    <mergeCell ref="C7:E7"/>
    <mergeCell ref="G7:I7"/>
    <mergeCell ref="B2:I2"/>
    <mergeCell ref="J2:L2"/>
    <mergeCell ref="B4:T4"/>
    <mergeCell ref="B5:T5"/>
    <mergeCell ref="K15:K17"/>
    <mergeCell ref="L15:L17"/>
    <mergeCell ref="L22:L25"/>
    <mergeCell ref="K22:K25"/>
    <mergeCell ref="F22:J25"/>
    <mergeCell ref="K18:K21"/>
    <mergeCell ref="L18:L21"/>
    <mergeCell ref="C22:E25"/>
    <mergeCell ref="B22:B25"/>
    <mergeCell ref="B18:B21"/>
    <mergeCell ref="C18:E21"/>
    <mergeCell ref="F18:J21"/>
    <mergeCell ref="B15:B17"/>
    <mergeCell ref="C15:E17"/>
    <mergeCell ref="F15:J17"/>
    <mergeCell ref="B69:B72"/>
    <mergeCell ref="C69:E72"/>
    <mergeCell ref="F69:J72"/>
    <mergeCell ref="K69:K72"/>
    <mergeCell ref="L69:L72"/>
    <mergeCell ref="K38:K41"/>
    <mergeCell ref="L38:L41"/>
    <mergeCell ref="B42:B45"/>
    <mergeCell ref="C42:E45"/>
    <mergeCell ref="B38:B41"/>
    <mergeCell ref="C38:E41"/>
    <mergeCell ref="F38:J41"/>
    <mergeCell ref="B51:B54"/>
    <mergeCell ref="C51:E54"/>
    <mergeCell ref="F51:J54"/>
    <mergeCell ref="K51:K54"/>
    <mergeCell ref="L51:L54"/>
    <mergeCell ref="B55:B58"/>
    <mergeCell ref="C55:E58"/>
    <mergeCell ref="F55:J58"/>
    <mergeCell ref="K55:K58"/>
    <mergeCell ref="L55:L58"/>
    <mergeCell ref="B59:B62"/>
    <mergeCell ref="C59:E62"/>
    <mergeCell ref="B77:B80"/>
    <mergeCell ref="C77:E80"/>
    <mergeCell ref="F77:J80"/>
    <mergeCell ref="K77:K80"/>
    <mergeCell ref="L77:L80"/>
    <mergeCell ref="B73:B76"/>
    <mergeCell ref="C73:E76"/>
    <mergeCell ref="F73:J76"/>
    <mergeCell ref="K73:K76"/>
    <mergeCell ref="L73:L76"/>
    <mergeCell ref="B90:T90"/>
    <mergeCell ref="B85:B88"/>
    <mergeCell ref="C85:E88"/>
    <mergeCell ref="F85:J88"/>
    <mergeCell ref="K85:K88"/>
    <mergeCell ref="L85:L88"/>
    <mergeCell ref="B81:B84"/>
    <mergeCell ref="C81:E84"/>
    <mergeCell ref="F81:J84"/>
    <mergeCell ref="K81:K84"/>
    <mergeCell ref="L81:L84"/>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164"/>
  <sheetViews>
    <sheetView showGridLines="0" zoomScale="60" zoomScaleNormal="60" workbookViewId="0">
      <pane xSplit="1" ySplit="11" topLeftCell="B12" activePane="bottomRight" state="frozen"/>
      <selection pane="topRight" activeCell="B1" sqref="B1"/>
      <selection pane="bottomLeft" activeCell="A12" sqref="A12"/>
      <selection pane="bottomRigh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18" width="13.83203125" style="1" customWidth="1"/>
    <col min="19" max="19" width="16.33203125" style="1" customWidth="1"/>
    <col min="20" max="20" width="17.16406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32" t="s">
        <v>29</v>
      </c>
      <c r="C2" s="132"/>
      <c r="D2" s="132"/>
      <c r="E2" s="132"/>
      <c r="F2" s="132"/>
      <c r="G2" s="132"/>
      <c r="H2" s="132"/>
      <c r="I2" s="132"/>
      <c r="J2" s="154" t="str">
        <f>A①_入力!J2</f>
        <v>3-2</v>
      </c>
      <c r="K2" s="154"/>
      <c r="L2" s="154"/>
      <c r="M2" s="51" t="str">
        <f>A①_入力!M2</f>
        <v>第3-2問_売上関連のPL・BS・CF・資金計画（その３-2）</v>
      </c>
      <c r="N2" s="51"/>
      <c r="O2" s="51"/>
      <c r="P2" s="51"/>
      <c r="Q2" s="51"/>
      <c r="R2" s="51"/>
      <c r="S2" s="51"/>
      <c r="T2" s="7"/>
    </row>
    <row r="3" spans="2:20" ht="31.5" x14ac:dyDescent="1.05">
      <c r="B3" s="8"/>
      <c r="C3" s="30" t="s">
        <v>37</v>
      </c>
      <c r="D3" s="8"/>
      <c r="E3" s="8"/>
      <c r="F3" s="8"/>
      <c r="G3" s="30" t="s">
        <v>159</v>
      </c>
      <c r="H3" s="8"/>
      <c r="I3" s="8"/>
      <c r="J3" s="52" t="s">
        <v>161</v>
      </c>
      <c r="K3" s="9"/>
      <c r="L3" s="9"/>
      <c r="M3" s="9"/>
      <c r="N3" s="9"/>
      <c r="O3" s="9"/>
      <c r="P3" s="9"/>
      <c r="Q3" s="9"/>
      <c r="R3" s="9"/>
      <c r="S3" s="9"/>
      <c r="T3" s="10"/>
    </row>
    <row r="4" spans="2:20" ht="22.5" x14ac:dyDescent="0.55000000000000004">
      <c r="B4" s="155" t="s">
        <v>0</v>
      </c>
      <c r="C4" s="155"/>
      <c r="D4" s="155"/>
      <c r="E4" s="155"/>
      <c r="F4" s="155"/>
      <c r="G4" s="155"/>
      <c r="H4" s="155"/>
      <c r="I4" s="155"/>
      <c r="J4" s="155"/>
      <c r="K4" s="155"/>
      <c r="L4" s="155"/>
      <c r="M4" s="155"/>
      <c r="N4" s="155"/>
      <c r="O4" s="155"/>
      <c r="P4" s="155"/>
      <c r="Q4" s="155"/>
      <c r="R4" s="155"/>
      <c r="S4" s="155"/>
      <c r="T4" s="155"/>
    </row>
    <row r="5" spans="2:20" ht="46.75" customHeight="1" x14ac:dyDescent="0.55000000000000004">
      <c r="B5" s="156" t="s">
        <v>30</v>
      </c>
      <c r="C5" s="156"/>
      <c r="D5" s="156"/>
      <c r="E5" s="156"/>
      <c r="F5" s="156"/>
      <c r="G5" s="156"/>
      <c r="H5" s="156"/>
      <c r="I5" s="156"/>
      <c r="J5" s="156"/>
      <c r="K5" s="156"/>
      <c r="L5" s="156"/>
      <c r="M5" s="156"/>
      <c r="N5" s="156"/>
      <c r="O5" s="156"/>
      <c r="P5" s="156"/>
      <c r="Q5" s="156"/>
      <c r="R5" s="156"/>
      <c r="S5" s="156"/>
      <c r="T5" s="156"/>
    </row>
    <row r="6" spans="2:20" ht="7.75" customHeight="1" x14ac:dyDescent="0.55000000000000004"/>
    <row r="7" spans="2:20" ht="28.5" x14ac:dyDescent="0.95">
      <c r="B7" s="12">
        <v>1</v>
      </c>
      <c r="C7" s="152" t="s">
        <v>157</v>
      </c>
      <c r="D7" s="152"/>
      <c r="E7" s="152"/>
      <c r="F7" s="11">
        <f>A①_入力!F7</f>
        <v>1</v>
      </c>
      <c r="G7" s="131" t="str">
        <f>A①_入力!G7</f>
        <v>問題</v>
      </c>
      <c r="H7" s="131"/>
      <c r="I7" s="131"/>
    </row>
    <row r="8" spans="2:20" ht="5.4" customHeight="1" x14ac:dyDescent="0.55000000000000004"/>
    <row r="9" spans="2:20" ht="124" customHeight="1" x14ac:dyDescent="0.55000000000000004">
      <c r="B9" s="153" t="s">
        <v>164</v>
      </c>
      <c r="C9" s="153"/>
      <c r="D9" s="153"/>
      <c r="E9" s="153"/>
      <c r="F9" s="153"/>
      <c r="G9" s="153"/>
      <c r="H9" s="153"/>
      <c r="I9" s="153"/>
      <c r="J9" s="153"/>
      <c r="K9" s="153"/>
      <c r="L9" s="153"/>
      <c r="M9" s="153"/>
      <c r="N9" s="153"/>
      <c r="O9" s="153"/>
      <c r="P9" s="153"/>
      <c r="Q9" s="153"/>
      <c r="R9" s="153"/>
      <c r="S9" s="153"/>
      <c r="T9" s="153"/>
    </row>
    <row r="10" spans="2:20" ht="11.5" customHeight="1" x14ac:dyDescent="0.55000000000000004"/>
    <row r="11" spans="2:20" ht="152" customHeight="1" x14ac:dyDescent="0.55000000000000004">
      <c r="B11" s="137" t="s">
        <v>163</v>
      </c>
      <c r="C11" s="138"/>
      <c r="D11" s="138"/>
      <c r="E11" s="138"/>
      <c r="F11" s="138"/>
      <c r="G11" s="138"/>
      <c r="H11" s="138"/>
      <c r="I11" s="138"/>
      <c r="J11" s="138"/>
      <c r="K11" s="138"/>
      <c r="L11" s="138"/>
      <c r="M11" s="138"/>
      <c r="N11" s="138"/>
      <c r="O11" s="138"/>
      <c r="P11" s="138"/>
      <c r="Q11" s="138"/>
      <c r="R11" s="138"/>
      <c r="S11" s="138"/>
      <c r="T11" s="139"/>
    </row>
    <row r="12" spans="2:20" ht="4.25" customHeight="1" x14ac:dyDescent="0.55000000000000004"/>
    <row r="13" spans="2:20" ht="11.5" customHeight="1" thickBot="1" x14ac:dyDescent="0.6"/>
    <row r="14" spans="2:20" ht="29" thickBot="1" x14ac:dyDescent="0.6">
      <c r="B14" s="150" t="s">
        <v>98</v>
      </c>
      <c r="C14" s="145"/>
      <c r="D14" s="145"/>
      <c r="E14" s="145"/>
      <c r="F14" s="145"/>
      <c r="G14" s="145"/>
      <c r="H14" s="145"/>
      <c r="I14" s="145"/>
      <c r="J14" s="145"/>
      <c r="K14" s="145"/>
      <c r="L14" s="145"/>
      <c r="M14" s="145"/>
      <c r="N14" s="145"/>
      <c r="O14" s="145"/>
      <c r="P14" s="145"/>
      <c r="Q14" s="145"/>
      <c r="R14" s="145"/>
      <c r="S14" s="145"/>
      <c r="T14" s="151"/>
    </row>
    <row r="15" spans="2:20" ht="22.5" x14ac:dyDescent="0.55000000000000004">
      <c r="B15" s="40" t="s">
        <v>1</v>
      </c>
      <c r="C15" s="147" t="s">
        <v>2</v>
      </c>
      <c r="D15" s="148"/>
      <c r="E15" s="149"/>
      <c r="F15" s="147" t="s">
        <v>12</v>
      </c>
      <c r="G15" s="148"/>
      <c r="H15" s="148"/>
      <c r="I15" s="148"/>
      <c r="J15" s="149"/>
      <c r="K15" s="35" t="s">
        <v>3</v>
      </c>
      <c r="L15" s="35" t="s">
        <v>4</v>
      </c>
      <c r="M15" s="36" t="s">
        <v>5</v>
      </c>
      <c r="N15" s="36" t="s">
        <v>6</v>
      </c>
      <c r="O15" s="36" t="s">
        <v>7</v>
      </c>
      <c r="P15" s="36" t="s">
        <v>8</v>
      </c>
      <c r="Q15" s="36" t="s">
        <v>9</v>
      </c>
      <c r="R15" s="36" t="s">
        <v>10</v>
      </c>
      <c r="S15" s="36" t="s">
        <v>11</v>
      </c>
      <c r="T15" s="39"/>
    </row>
    <row r="16" spans="2:20" ht="21.65" customHeight="1" x14ac:dyDescent="0.55000000000000004">
      <c r="B16" s="116" t="s">
        <v>23</v>
      </c>
      <c r="C16" s="141" t="s">
        <v>44</v>
      </c>
      <c r="D16" s="142"/>
      <c r="E16" s="143"/>
      <c r="F16" s="157" t="s">
        <v>96</v>
      </c>
      <c r="G16" s="142"/>
      <c r="H16" s="142"/>
      <c r="I16" s="142"/>
      <c r="J16" s="143"/>
      <c r="K16" s="116" t="s">
        <v>21</v>
      </c>
      <c r="L16" s="116" t="s">
        <v>22</v>
      </c>
      <c r="M16" s="48">
        <f>A①_入力!M15</f>
        <v>95</v>
      </c>
      <c r="N16" s="48">
        <f>A①_入力!N15</f>
        <v>95</v>
      </c>
      <c r="O16" s="48">
        <f>A①_入力!O15</f>
        <v>95</v>
      </c>
      <c r="P16" s="48">
        <f>A①_入力!P15</f>
        <v>95</v>
      </c>
      <c r="Q16" s="48">
        <f>A①_入力!Q15</f>
        <v>95</v>
      </c>
      <c r="R16" s="48">
        <f>A①_入力!R15</f>
        <v>95</v>
      </c>
      <c r="S16" s="48">
        <f>ROUND(S24/S20,0)</f>
        <v>95</v>
      </c>
      <c r="T16" s="50"/>
    </row>
    <row r="17" spans="2:20" ht="21.65" customHeight="1" x14ac:dyDescent="0.55000000000000004">
      <c r="B17" s="117"/>
      <c r="C17" s="122"/>
      <c r="D17" s="123"/>
      <c r="E17" s="124"/>
      <c r="F17" s="122"/>
      <c r="G17" s="123"/>
      <c r="H17" s="123"/>
      <c r="I17" s="123"/>
      <c r="J17" s="124"/>
      <c r="K17" s="117"/>
      <c r="L17" s="117"/>
      <c r="M17" s="36" t="s">
        <v>13</v>
      </c>
      <c r="N17" s="36" t="s">
        <v>14</v>
      </c>
      <c r="O17" s="36" t="s">
        <v>15</v>
      </c>
      <c r="P17" s="36" t="s">
        <v>16</v>
      </c>
      <c r="Q17" s="36" t="s">
        <v>17</v>
      </c>
      <c r="R17" s="36" t="s">
        <v>18</v>
      </c>
      <c r="S17" s="36" t="s">
        <v>19</v>
      </c>
      <c r="T17" s="36" t="s">
        <v>20</v>
      </c>
    </row>
    <row r="18" spans="2:20" ht="21.65" customHeight="1" thickBot="1" x14ac:dyDescent="0.6">
      <c r="B18" s="118"/>
      <c r="C18" s="125"/>
      <c r="D18" s="126"/>
      <c r="E18" s="127"/>
      <c r="F18" s="125"/>
      <c r="G18" s="126"/>
      <c r="H18" s="126"/>
      <c r="I18" s="126"/>
      <c r="J18" s="127"/>
      <c r="K18" s="118"/>
      <c r="L18" s="118"/>
      <c r="M18" s="48">
        <f>A①_入力!M17</f>
        <v>95</v>
      </c>
      <c r="N18" s="48">
        <f>A①_入力!N17</f>
        <v>95</v>
      </c>
      <c r="O18" s="48">
        <f>A①_入力!O17</f>
        <v>95</v>
      </c>
      <c r="P18" s="48">
        <f>A①_入力!P17</f>
        <v>95</v>
      </c>
      <c r="Q18" s="48">
        <f>A①_入力!Q17</f>
        <v>95</v>
      </c>
      <c r="R18" s="48">
        <f>A①_入力!R17</f>
        <v>95</v>
      </c>
      <c r="S18" s="48">
        <f t="shared" ref="S18:T18" si="0">ROUND(S26/S22,0)</f>
        <v>95</v>
      </c>
      <c r="T18" s="48">
        <f t="shared" si="0"/>
        <v>95</v>
      </c>
    </row>
    <row r="19" spans="2:20" ht="22.5" x14ac:dyDescent="0.55000000000000004">
      <c r="B19" s="116" t="s">
        <v>36</v>
      </c>
      <c r="C19" s="140" t="s">
        <v>45</v>
      </c>
      <c r="D19" s="120"/>
      <c r="E19" s="121"/>
      <c r="F19" s="140" t="s">
        <v>97</v>
      </c>
      <c r="G19" s="120"/>
      <c r="H19" s="120"/>
      <c r="I19" s="120"/>
      <c r="J19" s="121"/>
      <c r="K19" s="116"/>
      <c r="L19" s="116" t="s">
        <v>46</v>
      </c>
      <c r="M19" s="36" t="s">
        <v>5</v>
      </c>
      <c r="N19" s="36" t="s">
        <v>6</v>
      </c>
      <c r="O19" s="36" t="s">
        <v>7</v>
      </c>
      <c r="P19" s="36" t="s">
        <v>8</v>
      </c>
      <c r="Q19" s="36" t="s">
        <v>9</v>
      </c>
      <c r="R19" s="36" t="s">
        <v>10</v>
      </c>
      <c r="S19" s="36" t="s">
        <v>11</v>
      </c>
      <c r="T19" s="39"/>
    </row>
    <row r="20" spans="2:20" ht="22.5" x14ac:dyDescent="0.55000000000000004">
      <c r="B20" s="117"/>
      <c r="C20" s="122"/>
      <c r="D20" s="123"/>
      <c r="E20" s="124"/>
      <c r="F20" s="122"/>
      <c r="G20" s="123"/>
      <c r="H20" s="123"/>
      <c r="I20" s="123"/>
      <c r="J20" s="124"/>
      <c r="K20" s="117"/>
      <c r="L20" s="117"/>
      <c r="M20" s="48">
        <f>A①_入力!M19</f>
        <v>100</v>
      </c>
      <c r="N20" s="48">
        <f>A①_入力!N19</f>
        <v>110</v>
      </c>
      <c r="O20" s="48">
        <f>A①_入力!O19</f>
        <v>121</v>
      </c>
      <c r="P20" s="48">
        <f>A①_入力!P19</f>
        <v>133</v>
      </c>
      <c r="Q20" s="48">
        <f>A①_入力!Q19</f>
        <v>146</v>
      </c>
      <c r="R20" s="48">
        <f>A①_入力!R19</f>
        <v>160</v>
      </c>
      <c r="S20" s="48">
        <f>A①_入力!S19</f>
        <v>770</v>
      </c>
      <c r="T20" s="33"/>
    </row>
    <row r="21" spans="2:20" ht="22.5" x14ac:dyDescent="0.55000000000000004">
      <c r="B21" s="117"/>
      <c r="C21" s="122"/>
      <c r="D21" s="123"/>
      <c r="E21" s="124"/>
      <c r="F21" s="122"/>
      <c r="G21" s="123"/>
      <c r="H21" s="123"/>
      <c r="I21" s="123"/>
      <c r="J21" s="124"/>
      <c r="K21" s="117"/>
      <c r="L21" s="117"/>
      <c r="M21" s="36" t="s">
        <v>13</v>
      </c>
      <c r="N21" s="36" t="s">
        <v>14</v>
      </c>
      <c r="O21" s="36" t="s">
        <v>15</v>
      </c>
      <c r="P21" s="36" t="s">
        <v>16</v>
      </c>
      <c r="Q21" s="36" t="s">
        <v>17</v>
      </c>
      <c r="R21" s="36" t="s">
        <v>18</v>
      </c>
      <c r="S21" s="36" t="s">
        <v>19</v>
      </c>
      <c r="T21" s="36" t="s">
        <v>20</v>
      </c>
    </row>
    <row r="22" spans="2:20" ht="23" thickBot="1" x14ac:dyDescent="0.6">
      <c r="B22" s="118"/>
      <c r="C22" s="125"/>
      <c r="D22" s="126"/>
      <c r="E22" s="127"/>
      <c r="F22" s="125"/>
      <c r="G22" s="126"/>
      <c r="H22" s="126"/>
      <c r="I22" s="126"/>
      <c r="J22" s="127"/>
      <c r="K22" s="118"/>
      <c r="L22" s="118"/>
      <c r="M22" s="48">
        <f>A①_入力!M21</f>
        <v>176</v>
      </c>
      <c r="N22" s="48">
        <f>A①_入力!N21</f>
        <v>193</v>
      </c>
      <c r="O22" s="48">
        <f>A①_入力!O21</f>
        <v>212</v>
      </c>
      <c r="P22" s="48">
        <f>A①_入力!P21</f>
        <v>233</v>
      </c>
      <c r="Q22" s="48">
        <f>A①_入力!Q21</f>
        <v>256</v>
      </c>
      <c r="R22" s="48">
        <f>A①_入力!R21</f>
        <v>281</v>
      </c>
      <c r="S22" s="48">
        <f>A①_入力!S21</f>
        <v>1351</v>
      </c>
      <c r="T22" s="48">
        <f>A①_入力!T21</f>
        <v>2121</v>
      </c>
    </row>
    <row r="23" spans="2:20" ht="21.65" customHeight="1" x14ac:dyDescent="0.55000000000000004">
      <c r="B23" s="116" t="s">
        <v>42</v>
      </c>
      <c r="C23" s="140" t="s">
        <v>25</v>
      </c>
      <c r="D23" s="120"/>
      <c r="E23" s="121"/>
      <c r="F23" s="140" t="s">
        <v>97</v>
      </c>
      <c r="G23" s="120"/>
      <c r="H23" s="120"/>
      <c r="I23" s="120"/>
      <c r="J23" s="121"/>
      <c r="K23" s="116" t="s">
        <v>21</v>
      </c>
      <c r="L23" s="116" t="s">
        <v>22</v>
      </c>
      <c r="M23" s="36" t="s">
        <v>5</v>
      </c>
      <c r="N23" s="36" t="s">
        <v>6</v>
      </c>
      <c r="O23" s="36" t="s">
        <v>7</v>
      </c>
      <c r="P23" s="36" t="s">
        <v>8</v>
      </c>
      <c r="Q23" s="36" t="s">
        <v>9</v>
      </c>
      <c r="R23" s="36" t="s">
        <v>10</v>
      </c>
      <c r="S23" s="36" t="s">
        <v>11</v>
      </c>
      <c r="T23" s="39"/>
    </row>
    <row r="24" spans="2:20" ht="22.5" x14ac:dyDescent="0.55000000000000004">
      <c r="B24" s="117"/>
      <c r="C24" s="122"/>
      <c r="D24" s="123"/>
      <c r="E24" s="124"/>
      <c r="F24" s="122"/>
      <c r="G24" s="123"/>
      <c r="H24" s="123"/>
      <c r="I24" s="123"/>
      <c r="J24" s="124"/>
      <c r="K24" s="117"/>
      <c r="L24" s="117"/>
      <c r="M24" s="48">
        <f>A①_入力!M23</f>
        <v>9500</v>
      </c>
      <c r="N24" s="48">
        <f>A①_入力!N23</f>
        <v>10450</v>
      </c>
      <c r="O24" s="48">
        <f>A①_入力!O23</f>
        <v>11495</v>
      </c>
      <c r="P24" s="48">
        <f>A①_入力!P23</f>
        <v>12635</v>
      </c>
      <c r="Q24" s="48">
        <f>A①_入力!Q23</f>
        <v>13870</v>
      </c>
      <c r="R24" s="48">
        <f>A①_入力!R23</f>
        <v>15200</v>
      </c>
      <c r="S24" s="48">
        <f>A①_入力!S23</f>
        <v>73150</v>
      </c>
      <c r="T24" s="33"/>
    </row>
    <row r="25" spans="2:20" ht="22.5" x14ac:dyDescent="0.55000000000000004">
      <c r="B25" s="117"/>
      <c r="C25" s="122"/>
      <c r="D25" s="123"/>
      <c r="E25" s="124"/>
      <c r="F25" s="122"/>
      <c r="G25" s="123"/>
      <c r="H25" s="123"/>
      <c r="I25" s="123"/>
      <c r="J25" s="124"/>
      <c r="K25" s="117"/>
      <c r="L25" s="117"/>
      <c r="M25" s="36" t="s">
        <v>13</v>
      </c>
      <c r="N25" s="36" t="s">
        <v>14</v>
      </c>
      <c r="O25" s="36" t="s">
        <v>15</v>
      </c>
      <c r="P25" s="36" t="s">
        <v>16</v>
      </c>
      <c r="Q25" s="36" t="s">
        <v>17</v>
      </c>
      <c r="R25" s="36" t="s">
        <v>18</v>
      </c>
      <c r="S25" s="36" t="s">
        <v>19</v>
      </c>
      <c r="T25" s="36" t="s">
        <v>20</v>
      </c>
    </row>
    <row r="26" spans="2:20" ht="35.4" customHeight="1" thickBot="1" x14ac:dyDescent="0.6">
      <c r="B26" s="118"/>
      <c r="C26" s="125"/>
      <c r="D26" s="126"/>
      <c r="E26" s="127"/>
      <c r="F26" s="125"/>
      <c r="G26" s="126"/>
      <c r="H26" s="126"/>
      <c r="I26" s="126"/>
      <c r="J26" s="127"/>
      <c r="K26" s="118"/>
      <c r="L26" s="118"/>
      <c r="M26" s="48">
        <f>A①_入力!M25</f>
        <v>16720</v>
      </c>
      <c r="N26" s="48">
        <f>A①_入力!N25</f>
        <v>18335</v>
      </c>
      <c r="O26" s="48">
        <f>A①_入力!O25</f>
        <v>20140</v>
      </c>
      <c r="P26" s="48">
        <f>A①_入力!P25</f>
        <v>22135</v>
      </c>
      <c r="Q26" s="48">
        <f>A①_入力!Q25</f>
        <v>24320</v>
      </c>
      <c r="R26" s="48">
        <f>A①_入力!R25</f>
        <v>26695</v>
      </c>
      <c r="S26" s="48">
        <f>A①_入力!S25</f>
        <v>128345</v>
      </c>
      <c r="T26" s="48">
        <f>A①_入力!T25</f>
        <v>201495</v>
      </c>
    </row>
    <row r="27" spans="2:20" ht="35.4" customHeight="1" x14ac:dyDescent="0.55000000000000004">
      <c r="B27" s="116" t="s">
        <v>93</v>
      </c>
      <c r="C27" s="119" t="s">
        <v>94</v>
      </c>
      <c r="D27" s="120"/>
      <c r="E27" s="121"/>
      <c r="F27" s="119" t="s">
        <v>95</v>
      </c>
      <c r="G27" s="120"/>
      <c r="H27" s="120"/>
      <c r="I27" s="120"/>
      <c r="J27" s="121"/>
      <c r="K27" s="116" t="s">
        <v>21</v>
      </c>
      <c r="L27" s="116" t="s">
        <v>22</v>
      </c>
      <c r="M27" s="43" t="s">
        <v>5</v>
      </c>
      <c r="N27" s="43" t="s">
        <v>6</v>
      </c>
      <c r="O27" s="43" t="s">
        <v>7</v>
      </c>
      <c r="P27" s="43" t="s">
        <v>8</v>
      </c>
      <c r="Q27" s="43" t="s">
        <v>9</v>
      </c>
      <c r="R27" s="43" t="s">
        <v>10</v>
      </c>
      <c r="S27" s="43" t="s">
        <v>11</v>
      </c>
      <c r="T27" s="39"/>
    </row>
    <row r="28" spans="2:20" ht="35.4" customHeight="1" x14ac:dyDescent="0.55000000000000004">
      <c r="B28" s="117"/>
      <c r="C28" s="122"/>
      <c r="D28" s="123"/>
      <c r="E28" s="124"/>
      <c r="F28" s="122"/>
      <c r="G28" s="123"/>
      <c r="H28" s="123"/>
      <c r="I28" s="123"/>
      <c r="J28" s="124"/>
      <c r="K28" s="117"/>
      <c r="L28" s="117"/>
      <c r="M28" s="48">
        <f>M24</f>
        <v>9500</v>
      </c>
      <c r="N28" s="48">
        <f t="shared" ref="N28:S28" si="1">N24</f>
        <v>10450</v>
      </c>
      <c r="O28" s="48">
        <f t="shared" si="1"/>
        <v>11495</v>
      </c>
      <c r="P28" s="48">
        <f t="shared" si="1"/>
        <v>12635</v>
      </c>
      <c r="Q28" s="48">
        <f t="shared" si="1"/>
        <v>13870</v>
      </c>
      <c r="R28" s="48">
        <f t="shared" si="1"/>
        <v>15200</v>
      </c>
      <c r="S28" s="48">
        <f t="shared" si="1"/>
        <v>73150</v>
      </c>
      <c r="T28" s="33"/>
    </row>
    <row r="29" spans="2:20" ht="35.4" customHeight="1" x14ac:dyDescent="0.55000000000000004">
      <c r="B29" s="117"/>
      <c r="C29" s="122"/>
      <c r="D29" s="123"/>
      <c r="E29" s="124"/>
      <c r="F29" s="122"/>
      <c r="G29" s="123"/>
      <c r="H29" s="123"/>
      <c r="I29" s="123"/>
      <c r="J29" s="124"/>
      <c r="K29" s="117"/>
      <c r="L29" s="117"/>
      <c r="M29" s="43" t="s">
        <v>13</v>
      </c>
      <c r="N29" s="43" t="s">
        <v>14</v>
      </c>
      <c r="O29" s="43" t="s">
        <v>15</v>
      </c>
      <c r="P29" s="43" t="s">
        <v>16</v>
      </c>
      <c r="Q29" s="43" t="s">
        <v>17</v>
      </c>
      <c r="R29" s="43" t="s">
        <v>18</v>
      </c>
      <c r="S29" s="43" t="s">
        <v>19</v>
      </c>
      <c r="T29" s="43" t="s">
        <v>20</v>
      </c>
    </row>
    <row r="30" spans="2:20" ht="35.4" customHeight="1" x14ac:dyDescent="0.55000000000000004">
      <c r="B30" s="118"/>
      <c r="C30" s="125"/>
      <c r="D30" s="126"/>
      <c r="E30" s="127"/>
      <c r="F30" s="125"/>
      <c r="G30" s="126"/>
      <c r="H30" s="126"/>
      <c r="I30" s="126"/>
      <c r="J30" s="127"/>
      <c r="K30" s="118"/>
      <c r="L30" s="118"/>
      <c r="M30" s="48">
        <f t="shared" ref="M30:T30" si="2">M26</f>
        <v>16720</v>
      </c>
      <c r="N30" s="48">
        <f t="shared" si="2"/>
        <v>18335</v>
      </c>
      <c r="O30" s="48">
        <f t="shared" si="2"/>
        <v>20140</v>
      </c>
      <c r="P30" s="48">
        <f t="shared" si="2"/>
        <v>22135</v>
      </c>
      <c r="Q30" s="48">
        <f t="shared" si="2"/>
        <v>24320</v>
      </c>
      <c r="R30" s="48">
        <f t="shared" si="2"/>
        <v>26695</v>
      </c>
      <c r="S30" s="48">
        <f t="shared" si="2"/>
        <v>128345</v>
      </c>
      <c r="T30" s="48">
        <f t="shared" si="2"/>
        <v>201495</v>
      </c>
    </row>
    <row r="31" spans="2:20" ht="15.65" customHeight="1" x14ac:dyDescent="0.55000000000000004">
      <c r="B31" s="45"/>
      <c r="C31" s="41"/>
      <c r="D31" s="41"/>
      <c r="E31" s="41"/>
      <c r="F31" s="41"/>
      <c r="G31" s="41"/>
      <c r="H31" s="41"/>
      <c r="I31" s="41"/>
      <c r="J31" s="41"/>
      <c r="K31" s="45"/>
      <c r="L31" s="45"/>
      <c r="M31" s="46"/>
      <c r="N31" s="46"/>
      <c r="O31" s="46"/>
      <c r="P31" s="46"/>
      <c r="Q31" s="46"/>
      <c r="R31" s="46"/>
      <c r="S31" s="46"/>
      <c r="T31" s="46"/>
    </row>
    <row r="33" spans="2:20" ht="22.5" x14ac:dyDescent="0.55000000000000004">
      <c r="B33" s="113" t="s">
        <v>166</v>
      </c>
      <c r="C33" s="114"/>
      <c r="D33" s="114"/>
      <c r="E33" s="114"/>
      <c r="F33" s="114"/>
      <c r="G33" s="114"/>
      <c r="H33" s="114"/>
      <c r="I33" s="114"/>
      <c r="J33" s="114"/>
      <c r="K33" s="114"/>
      <c r="L33" s="114"/>
      <c r="M33" s="114"/>
      <c r="N33" s="114"/>
      <c r="O33" s="114"/>
      <c r="P33" s="114"/>
      <c r="Q33" s="114"/>
      <c r="R33" s="114"/>
      <c r="S33" s="114"/>
      <c r="T33" s="115"/>
    </row>
    <row r="35" spans="2:20" ht="18" thickBot="1" x14ac:dyDescent="0.6"/>
    <row r="36" spans="2:20" ht="29" thickBot="1" x14ac:dyDescent="0.6">
      <c r="B36" s="150" t="s">
        <v>99</v>
      </c>
      <c r="C36" s="145"/>
      <c r="D36" s="145"/>
      <c r="E36" s="145"/>
      <c r="F36" s="145"/>
      <c r="G36" s="145"/>
      <c r="H36" s="145"/>
      <c r="I36" s="145"/>
      <c r="J36" s="145"/>
      <c r="K36" s="145"/>
      <c r="L36" s="145"/>
      <c r="M36" s="145"/>
      <c r="N36" s="145"/>
      <c r="O36" s="145"/>
      <c r="P36" s="145"/>
      <c r="Q36" s="145"/>
      <c r="R36" s="145"/>
      <c r="S36" s="145"/>
      <c r="T36" s="151"/>
    </row>
    <row r="37" spans="2:20" ht="18" thickBot="1" x14ac:dyDescent="0.6">
      <c r="B37" s="40" t="s">
        <v>1</v>
      </c>
      <c r="C37" s="147" t="s">
        <v>2</v>
      </c>
      <c r="D37" s="148"/>
      <c r="E37" s="149"/>
      <c r="F37" s="147" t="s">
        <v>12</v>
      </c>
      <c r="G37" s="148"/>
      <c r="H37" s="148"/>
      <c r="I37" s="148"/>
      <c r="J37" s="149"/>
      <c r="K37" s="42" t="s">
        <v>3</v>
      </c>
      <c r="L37" s="42" t="s">
        <v>4</v>
      </c>
    </row>
    <row r="38" spans="2:20" ht="22.5" x14ac:dyDescent="0.55000000000000004">
      <c r="B38" s="116" t="s">
        <v>100</v>
      </c>
      <c r="C38" s="140" t="s">
        <v>101</v>
      </c>
      <c r="D38" s="120"/>
      <c r="E38" s="121"/>
      <c r="F38" s="119" t="s">
        <v>102</v>
      </c>
      <c r="G38" s="120"/>
      <c r="H38" s="120"/>
      <c r="I38" s="120"/>
      <c r="J38" s="121"/>
      <c r="K38" s="116" t="s">
        <v>21</v>
      </c>
      <c r="L38" s="116" t="s">
        <v>22</v>
      </c>
      <c r="M38" s="43" t="s">
        <v>5</v>
      </c>
      <c r="N38" s="43" t="s">
        <v>6</v>
      </c>
      <c r="O38" s="43" t="s">
        <v>7</v>
      </c>
      <c r="P38" s="43" t="s">
        <v>8</v>
      </c>
      <c r="Q38" s="43" t="s">
        <v>9</v>
      </c>
      <c r="R38" s="43" t="s">
        <v>10</v>
      </c>
      <c r="S38" s="43" t="s">
        <v>11</v>
      </c>
      <c r="T38" s="39"/>
    </row>
    <row r="39" spans="2:20" ht="22.5" x14ac:dyDescent="0.55000000000000004">
      <c r="B39" s="117"/>
      <c r="C39" s="122"/>
      <c r="D39" s="123"/>
      <c r="E39" s="124"/>
      <c r="F39" s="122"/>
      <c r="G39" s="123"/>
      <c r="H39" s="123"/>
      <c r="I39" s="123"/>
      <c r="J39" s="124"/>
      <c r="K39" s="117"/>
      <c r="L39" s="117"/>
      <c r="M39" s="48">
        <f>A①_入力!M82</f>
        <v>10900</v>
      </c>
      <c r="N39" s="48">
        <f>A①_入力!N82</f>
        <v>20450</v>
      </c>
      <c r="O39" s="48">
        <f>A①_入力!O82</f>
        <v>31945</v>
      </c>
      <c r="P39" s="48">
        <f>A①_入力!P82</f>
        <v>44590</v>
      </c>
      <c r="Q39" s="48">
        <f>A①_入力!Q82</f>
        <v>58489</v>
      </c>
      <c r="R39" s="48">
        <f>A①_入力!R82</f>
        <v>73746</v>
      </c>
      <c r="S39" s="48">
        <f>R39</f>
        <v>73746</v>
      </c>
      <c r="T39" s="33"/>
    </row>
    <row r="40" spans="2:20" ht="22.5" x14ac:dyDescent="0.55000000000000004">
      <c r="B40" s="117"/>
      <c r="C40" s="122"/>
      <c r="D40" s="123"/>
      <c r="E40" s="124"/>
      <c r="F40" s="122"/>
      <c r="G40" s="123"/>
      <c r="H40" s="123"/>
      <c r="I40" s="123"/>
      <c r="J40" s="124"/>
      <c r="K40" s="117"/>
      <c r="L40" s="117"/>
      <c r="M40" s="43" t="s">
        <v>13</v>
      </c>
      <c r="N40" s="43" t="s">
        <v>14</v>
      </c>
      <c r="O40" s="43" t="s">
        <v>15</v>
      </c>
      <c r="P40" s="43" t="s">
        <v>16</v>
      </c>
      <c r="Q40" s="43" t="s">
        <v>17</v>
      </c>
      <c r="R40" s="43" t="s">
        <v>18</v>
      </c>
      <c r="S40" s="43" t="s">
        <v>19</v>
      </c>
      <c r="T40" s="43" t="s">
        <v>20</v>
      </c>
    </row>
    <row r="41" spans="2:20" ht="22.5" x14ac:dyDescent="0.55000000000000004">
      <c r="B41" s="118"/>
      <c r="C41" s="125"/>
      <c r="D41" s="126"/>
      <c r="E41" s="127"/>
      <c r="F41" s="125"/>
      <c r="G41" s="126"/>
      <c r="H41" s="126"/>
      <c r="I41" s="126"/>
      <c r="J41" s="127"/>
      <c r="K41" s="118"/>
      <c r="L41" s="118"/>
      <c r="M41" s="48">
        <f>A①_入力!M84</f>
        <v>90466</v>
      </c>
      <c r="N41" s="48">
        <f>A①_入力!N84</f>
        <v>108858</v>
      </c>
      <c r="O41" s="48">
        <f>A①_入力!O84</f>
        <v>129027</v>
      </c>
      <c r="P41" s="48">
        <f>A①_入力!P84</f>
        <v>151181</v>
      </c>
      <c r="Q41" s="48">
        <f>A①_入力!Q84</f>
        <v>175530</v>
      </c>
      <c r="R41" s="48">
        <f>A①_入力!R84</f>
        <v>202282</v>
      </c>
      <c r="S41" s="48">
        <f>R41</f>
        <v>202282</v>
      </c>
      <c r="T41" s="48">
        <f>R41</f>
        <v>202282</v>
      </c>
    </row>
    <row r="42" spans="2:20" ht="18" thickBot="1" x14ac:dyDescent="0.6"/>
    <row r="43" spans="2:20" ht="22.5" x14ac:dyDescent="0.55000000000000004">
      <c r="B43" s="116" t="s">
        <v>54</v>
      </c>
      <c r="C43" s="140" t="s">
        <v>103</v>
      </c>
      <c r="D43" s="120"/>
      <c r="E43" s="121"/>
      <c r="F43" s="119" t="s">
        <v>102</v>
      </c>
      <c r="G43" s="120"/>
      <c r="H43" s="120"/>
      <c r="I43" s="120"/>
      <c r="J43" s="121"/>
      <c r="K43" s="116" t="s">
        <v>21</v>
      </c>
      <c r="L43" s="116" t="s">
        <v>22</v>
      </c>
      <c r="M43" s="43" t="s">
        <v>5</v>
      </c>
      <c r="N43" s="43" t="s">
        <v>6</v>
      </c>
      <c r="O43" s="43" t="s">
        <v>7</v>
      </c>
      <c r="P43" s="43" t="s">
        <v>8</v>
      </c>
      <c r="Q43" s="43" t="s">
        <v>9</v>
      </c>
      <c r="R43" s="43" t="s">
        <v>10</v>
      </c>
      <c r="S43" s="43" t="s">
        <v>11</v>
      </c>
      <c r="T43" s="39"/>
    </row>
    <row r="44" spans="2:20" ht="22.5" x14ac:dyDescent="0.55000000000000004">
      <c r="B44" s="117"/>
      <c r="C44" s="122"/>
      <c r="D44" s="123"/>
      <c r="E44" s="124"/>
      <c r="F44" s="122"/>
      <c r="G44" s="123"/>
      <c r="H44" s="123"/>
      <c r="I44" s="123"/>
      <c r="J44" s="124"/>
      <c r="K44" s="117"/>
      <c r="L44" s="117"/>
      <c r="M44" s="48">
        <f>A①_入力!M39</f>
        <v>10450</v>
      </c>
      <c r="N44" s="48">
        <f>A①_入力!N39</f>
        <v>11495</v>
      </c>
      <c r="O44" s="48">
        <f>A①_入力!O39</f>
        <v>12645</v>
      </c>
      <c r="P44" s="48">
        <f>A①_入力!P39</f>
        <v>13899</v>
      </c>
      <c r="Q44" s="48">
        <f>A①_入力!Q39</f>
        <v>15257</v>
      </c>
      <c r="R44" s="48">
        <f>A①_入力!R39</f>
        <v>16720</v>
      </c>
      <c r="S44" s="48">
        <f>R44</f>
        <v>16720</v>
      </c>
      <c r="T44" s="33"/>
    </row>
    <row r="45" spans="2:20" ht="22.5" x14ac:dyDescent="0.55000000000000004">
      <c r="B45" s="117"/>
      <c r="C45" s="122"/>
      <c r="D45" s="123"/>
      <c r="E45" s="124"/>
      <c r="F45" s="122"/>
      <c r="G45" s="123"/>
      <c r="H45" s="123"/>
      <c r="I45" s="123"/>
      <c r="J45" s="124"/>
      <c r="K45" s="117"/>
      <c r="L45" s="117"/>
      <c r="M45" s="43" t="s">
        <v>13</v>
      </c>
      <c r="N45" s="43" t="s">
        <v>14</v>
      </c>
      <c r="O45" s="43" t="s">
        <v>15</v>
      </c>
      <c r="P45" s="43" t="s">
        <v>16</v>
      </c>
      <c r="Q45" s="43" t="s">
        <v>17</v>
      </c>
      <c r="R45" s="43" t="s">
        <v>18</v>
      </c>
      <c r="S45" s="43" t="s">
        <v>19</v>
      </c>
      <c r="T45" s="43" t="s">
        <v>20</v>
      </c>
    </row>
    <row r="46" spans="2:20" ht="22.5" x14ac:dyDescent="0.55000000000000004">
      <c r="B46" s="118"/>
      <c r="C46" s="125"/>
      <c r="D46" s="126"/>
      <c r="E46" s="127"/>
      <c r="F46" s="125"/>
      <c r="G46" s="126"/>
      <c r="H46" s="126"/>
      <c r="I46" s="126"/>
      <c r="J46" s="127"/>
      <c r="K46" s="118"/>
      <c r="L46" s="118"/>
      <c r="M46" s="48">
        <f>A①_入力!M41</f>
        <v>18392</v>
      </c>
      <c r="N46" s="48">
        <f>A①_入力!N41</f>
        <v>20169</v>
      </c>
      <c r="O46" s="48">
        <f>A①_入力!O41</f>
        <v>22154</v>
      </c>
      <c r="P46" s="48">
        <f>A①_入力!P41</f>
        <v>24349</v>
      </c>
      <c r="Q46" s="48">
        <f>A①_入力!Q41</f>
        <v>26752</v>
      </c>
      <c r="R46" s="48">
        <f>A①_入力!R41</f>
        <v>29365</v>
      </c>
      <c r="S46" s="48">
        <f>R46</f>
        <v>29365</v>
      </c>
      <c r="T46" s="48">
        <f>R46</f>
        <v>29365</v>
      </c>
    </row>
    <row r="47" spans="2:20" ht="18" thickBot="1" x14ac:dyDescent="0.6"/>
    <row r="48" spans="2:20" ht="22.5" x14ac:dyDescent="0.55000000000000004">
      <c r="B48" s="116" t="s">
        <v>57</v>
      </c>
      <c r="C48" s="140" t="s">
        <v>104</v>
      </c>
      <c r="D48" s="120"/>
      <c r="E48" s="121"/>
      <c r="F48" s="119" t="s">
        <v>105</v>
      </c>
      <c r="G48" s="120"/>
      <c r="H48" s="120"/>
      <c r="I48" s="120"/>
      <c r="J48" s="121"/>
      <c r="K48" s="116" t="s">
        <v>21</v>
      </c>
      <c r="L48" s="116" t="s">
        <v>22</v>
      </c>
      <c r="M48" s="43" t="s">
        <v>5</v>
      </c>
      <c r="N48" s="43" t="s">
        <v>6</v>
      </c>
      <c r="O48" s="43" t="s">
        <v>7</v>
      </c>
      <c r="P48" s="43" t="s">
        <v>8</v>
      </c>
      <c r="Q48" s="43" t="s">
        <v>9</v>
      </c>
      <c r="R48" s="43" t="s">
        <v>10</v>
      </c>
      <c r="S48" s="43" t="s">
        <v>11</v>
      </c>
      <c r="T48" s="39"/>
    </row>
    <row r="49" spans="2:20" ht="22.5" x14ac:dyDescent="0.55000000000000004">
      <c r="B49" s="117"/>
      <c r="C49" s="122"/>
      <c r="D49" s="123"/>
      <c r="E49" s="124"/>
      <c r="F49" s="122"/>
      <c r="G49" s="123"/>
      <c r="H49" s="123"/>
      <c r="I49" s="123"/>
      <c r="J49" s="124"/>
      <c r="K49" s="117"/>
      <c r="L49" s="117"/>
      <c r="M49" s="48">
        <f>M39+M44</f>
        <v>21350</v>
      </c>
      <c r="N49" s="48">
        <f t="shared" ref="N49:R51" si="3">N39+N44</f>
        <v>31945</v>
      </c>
      <c r="O49" s="48">
        <f t="shared" si="3"/>
        <v>44590</v>
      </c>
      <c r="P49" s="48">
        <f t="shared" si="3"/>
        <v>58489</v>
      </c>
      <c r="Q49" s="48">
        <f t="shared" si="3"/>
        <v>73746</v>
      </c>
      <c r="R49" s="48">
        <f t="shared" si="3"/>
        <v>90466</v>
      </c>
      <c r="S49" s="48">
        <f>R49</f>
        <v>90466</v>
      </c>
      <c r="T49" s="33"/>
    </row>
    <row r="50" spans="2:20" ht="22.5" x14ac:dyDescent="0.55000000000000004">
      <c r="B50" s="117"/>
      <c r="C50" s="122"/>
      <c r="D50" s="123"/>
      <c r="E50" s="124"/>
      <c r="F50" s="122"/>
      <c r="G50" s="123"/>
      <c r="H50" s="123"/>
      <c r="I50" s="123"/>
      <c r="J50" s="124"/>
      <c r="K50" s="117"/>
      <c r="L50" s="117"/>
      <c r="M50" s="43" t="s">
        <v>13</v>
      </c>
      <c r="N50" s="43" t="s">
        <v>14</v>
      </c>
      <c r="O50" s="43" t="s">
        <v>15</v>
      </c>
      <c r="P50" s="43" t="s">
        <v>16</v>
      </c>
      <c r="Q50" s="43" t="s">
        <v>17</v>
      </c>
      <c r="R50" s="43" t="s">
        <v>18</v>
      </c>
      <c r="S50" s="43" t="s">
        <v>19</v>
      </c>
      <c r="T50" s="43" t="s">
        <v>20</v>
      </c>
    </row>
    <row r="51" spans="2:20" ht="22.5" x14ac:dyDescent="0.55000000000000004">
      <c r="B51" s="118"/>
      <c r="C51" s="125"/>
      <c r="D51" s="126"/>
      <c r="E51" s="127"/>
      <c r="F51" s="125"/>
      <c r="G51" s="126"/>
      <c r="H51" s="126"/>
      <c r="I51" s="126"/>
      <c r="J51" s="127"/>
      <c r="K51" s="118"/>
      <c r="L51" s="118"/>
      <c r="M51" s="48">
        <f>M41+M46</f>
        <v>108858</v>
      </c>
      <c r="N51" s="48">
        <f t="shared" si="3"/>
        <v>129027</v>
      </c>
      <c r="O51" s="48">
        <f t="shared" si="3"/>
        <v>151181</v>
      </c>
      <c r="P51" s="48">
        <f t="shared" si="3"/>
        <v>175530</v>
      </c>
      <c r="Q51" s="48">
        <f t="shared" si="3"/>
        <v>202282</v>
      </c>
      <c r="R51" s="48">
        <f t="shared" si="3"/>
        <v>231647</v>
      </c>
      <c r="S51" s="48">
        <f>R51</f>
        <v>231647</v>
      </c>
      <c r="T51" s="48">
        <f>R51</f>
        <v>231647</v>
      </c>
    </row>
    <row r="52" spans="2:20" ht="18" thickBot="1" x14ac:dyDescent="0.6"/>
    <row r="53" spans="2:20" ht="22.5" x14ac:dyDescent="0.55000000000000004">
      <c r="B53" s="116" t="s">
        <v>106</v>
      </c>
      <c r="C53" s="140" t="s">
        <v>107</v>
      </c>
      <c r="D53" s="120"/>
      <c r="E53" s="121"/>
      <c r="F53" s="119" t="s">
        <v>102</v>
      </c>
      <c r="G53" s="120"/>
      <c r="H53" s="120"/>
      <c r="I53" s="120"/>
      <c r="J53" s="121"/>
      <c r="K53" s="116" t="s">
        <v>21</v>
      </c>
      <c r="L53" s="116" t="s">
        <v>22</v>
      </c>
      <c r="M53" s="43" t="s">
        <v>5</v>
      </c>
      <c r="N53" s="43" t="s">
        <v>6</v>
      </c>
      <c r="O53" s="43" t="s">
        <v>7</v>
      </c>
      <c r="P53" s="43" t="s">
        <v>8</v>
      </c>
      <c r="Q53" s="43" t="s">
        <v>9</v>
      </c>
      <c r="R53" s="43" t="s">
        <v>10</v>
      </c>
      <c r="S53" s="43" t="s">
        <v>11</v>
      </c>
      <c r="T53" s="39"/>
    </row>
    <row r="54" spans="2:20" ht="22.5" x14ac:dyDescent="0.55000000000000004">
      <c r="B54" s="117"/>
      <c r="C54" s="122"/>
      <c r="D54" s="123"/>
      <c r="E54" s="124"/>
      <c r="F54" s="122"/>
      <c r="G54" s="123"/>
      <c r="H54" s="123"/>
      <c r="I54" s="123"/>
      <c r="J54" s="124"/>
      <c r="K54" s="117"/>
      <c r="L54" s="117"/>
      <c r="M54" s="48">
        <f>A①_入力!M60</f>
        <v>1850</v>
      </c>
      <c r="N54" s="48">
        <f>A①_入力!N60</f>
        <v>1995</v>
      </c>
      <c r="O54" s="48">
        <f>A①_入力!O60</f>
        <v>3145</v>
      </c>
      <c r="P54" s="48">
        <f>A①_入力!P60</f>
        <v>4409</v>
      </c>
      <c r="Q54" s="48">
        <f>A①_入力!Q60</f>
        <v>5796</v>
      </c>
      <c r="R54" s="48">
        <f>A①_入力!R60</f>
        <v>7316</v>
      </c>
      <c r="S54" s="48">
        <f>R54</f>
        <v>7316</v>
      </c>
      <c r="T54" s="33"/>
    </row>
    <row r="55" spans="2:20" ht="22.5" x14ac:dyDescent="0.55000000000000004">
      <c r="B55" s="117"/>
      <c r="C55" s="122"/>
      <c r="D55" s="123"/>
      <c r="E55" s="124"/>
      <c r="F55" s="122"/>
      <c r="G55" s="123"/>
      <c r="H55" s="123"/>
      <c r="I55" s="123"/>
      <c r="J55" s="124"/>
      <c r="K55" s="117"/>
      <c r="L55" s="117"/>
      <c r="M55" s="43" t="s">
        <v>13</v>
      </c>
      <c r="N55" s="43" t="s">
        <v>14</v>
      </c>
      <c r="O55" s="43" t="s">
        <v>15</v>
      </c>
      <c r="P55" s="43" t="s">
        <v>16</v>
      </c>
      <c r="Q55" s="43" t="s">
        <v>17</v>
      </c>
      <c r="R55" s="43" t="s">
        <v>18</v>
      </c>
      <c r="S55" s="43" t="s">
        <v>19</v>
      </c>
      <c r="T55" s="43" t="s">
        <v>20</v>
      </c>
    </row>
    <row r="56" spans="2:20" ht="22.5" x14ac:dyDescent="0.55000000000000004">
      <c r="B56" s="118"/>
      <c r="C56" s="125"/>
      <c r="D56" s="126"/>
      <c r="E56" s="127"/>
      <c r="F56" s="125"/>
      <c r="G56" s="126"/>
      <c r="H56" s="126"/>
      <c r="I56" s="126"/>
      <c r="J56" s="127"/>
      <c r="K56" s="118"/>
      <c r="L56" s="118"/>
      <c r="M56" s="48">
        <f>A①_入力!M62</f>
        <v>8988</v>
      </c>
      <c r="N56" s="48">
        <f>A①_入力!N62</f>
        <v>10822</v>
      </c>
      <c r="O56" s="48">
        <f>A①_入力!O62</f>
        <v>12836</v>
      </c>
      <c r="P56" s="48">
        <f>A①_入力!P62</f>
        <v>15050</v>
      </c>
      <c r="Q56" s="48">
        <f>A①_入力!Q62</f>
        <v>17482</v>
      </c>
      <c r="R56" s="48">
        <f>A①_入力!R62</f>
        <v>20152</v>
      </c>
      <c r="S56" s="48">
        <f>R56</f>
        <v>20152</v>
      </c>
      <c r="T56" s="48">
        <f>R56</f>
        <v>20152</v>
      </c>
    </row>
    <row r="57" spans="2:20" ht="18" thickBot="1" x14ac:dyDescent="0.6"/>
    <row r="58" spans="2:20" ht="22.5" x14ac:dyDescent="0.55000000000000004">
      <c r="B58" s="116" t="s">
        <v>63</v>
      </c>
      <c r="C58" s="140" t="s">
        <v>108</v>
      </c>
      <c r="D58" s="120"/>
      <c r="E58" s="121"/>
      <c r="F58" s="119" t="s">
        <v>109</v>
      </c>
      <c r="G58" s="120"/>
      <c r="H58" s="120"/>
      <c r="I58" s="120"/>
      <c r="J58" s="121"/>
      <c r="K58" s="116" t="s">
        <v>21</v>
      </c>
      <c r="L58" s="116" t="s">
        <v>22</v>
      </c>
      <c r="M58" s="43" t="s">
        <v>5</v>
      </c>
      <c r="N58" s="43" t="s">
        <v>6</v>
      </c>
      <c r="O58" s="43" t="s">
        <v>7</v>
      </c>
      <c r="P58" s="43" t="s">
        <v>8</v>
      </c>
      <c r="Q58" s="43" t="s">
        <v>9</v>
      </c>
      <c r="R58" s="43" t="s">
        <v>10</v>
      </c>
      <c r="S58" s="43" t="s">
        <v>11</v>
      </c>
      <c r="T58" s="39"/>
    </row>
    <row r="59" spans="2:20" ht="22.5" x14ac:dyDescent="0.55000000000000004">
      <c r="B59" s="117"/>
      <c r="C59" s="122"/>
      <c r="D59" s="123"/>
      <c r="E59" s="124"/>
      <c r="F59" s="122"/>
      <c r="G59" s="123"/>
      <c r="H59" s="123"/>
      <c r="I59" s="123"/>
      <c r="J59" s="124"/>
      <c r="K59" s="117"/>
      <c r="L59" s="117"/>
      <c r="M59" s="48">
        <f>M54</f>
        <v>1850</v>
      </c>
      <c r="N59" s="48">
        <f t="shared" ref="N59:R61" si="4">N54</f>
        <v>1995</v>
      </c>
      <c r="O59" s="48">
        <f t="shared" si="4"/>
        <v>3145</v>
      </c>
      <c r="P59" s="48">
        <f t="shared" si="4"/>
        <v>4409</v>
      </c>
      <c r="Q59" s="48">
        <f t="shared" si="4"/>
        <v>5796</v>
      </c>
      <c r="R59" s="48">
        <f t="shared" si="4"/>
        <v>7316</v>
      </c>
      <c r="S59" s="48">
        <f>R59</f>
        <v>7316</v>
      </c>
      <c r="T59" s="33"/>
    </row>
    <row r="60" spans="2:20" ht="22.5" x14ac:dyDescent="0.55000000000000004">
      <c r="B60" s="117"/>
      <c r="C60" s="122"/>
      <c r="D60" s="123"/>
      <c r="E60" s="124"/>
      <c r="F60" s="122"/>
      <c r="G60" s="123"/>
      <c r="H60" s="123"/>
      <c r="I60" s="123"/>
      <c r="J60" s="124"/>
      <c r="K60" s="117"/>
      <c r="L60" s="117"/>
      <c r="M60" s="43" t="s">
        <v>13</v>
      </c>
      <c r="N60" s="43" t="s">
        <v>14</v>
      </c>
      <c r="O60" s="43" t="s">
        <v>15</v>
      </c>
      <c r="P60" s="43" t="s">
        <v>16</v>
      </c>
      <c r="Q60" s="43" t="s">
        <v>17</v>
      </c>
      <c r="R60" s="43" t="s">
        <v>18</v>
      </c>
      <c r="S60" s="43" t="s">
        <v>19</v>
      </c>
      <c r="T60" s="43" t="s">
        <v>20</v>
      </c>
    </row>
    <row r="61" spans="2:20" ht="22.5" x14ac:dyDescent="0.55000000000000004">
      <c r="B61" s="118"/>
      <c r="C61" s="125"/>
      <c r="D61" s="126"/>
      <c r="E61" s="127"/>
      <c r="F61" s="125"/>
      <c r="G61" s="126"/>
      <c r="H61" s="126"/>
      <c r="I61" s="126"/>
      <c r="J61" s="127"/>
      <c r="K61" s="118"/>
      <c r="L61" s="118"/>
      <c r="M61" s="48">
        <f>M56</f>
        <v>8988</v>
      </c>
      <c r="N61" s="48">
        <f t="shared" si="4"/>
        <v>10822</v>
      </c>
      <c r="O61" s="48">
        <f t="shared" si="4"/>
        <v>12836</v>
      </c>
      <c r="P61" s="48">
        <f t="shared" si="4"/>
        <v>15050</v>
      </c>
      <c r="Q61" s="48">
        <f t="shared" si="4"/>
        <v>17482</v>
      </c>
      <c r="R61" s="48">
        <f t="shared" si="4"/>
        <v>20152</v>
      </c>
      <c r="S61" s="48">
        <f>R61</f>
        <v>20152</v>
      </c>
      <c r="T61" s="48">
        <f>R61</f>
        <v>20152</v>
      </c>
    </row>
    <row r="62" spans="2:20" ht="18" thickBot="1" x14ac:dyDescent="0.6"/>
    <row r="63" spans="2:20" ht="22.5" x14ac:dyDescent="0.55000000000000004">
      <c r="B63" s="116" t="s">
        <v>110</v>
      </c>
      <c r="C63" s="140" t="s">
        <v>111</v>
      </c>
      <c r="D63" s="120"/>
      <c r="E63" s="121"/>
      <c r="F63" s="119" t="s">
        <v>112</v>
      </c>
      <c r="G63" s="120"/>
      <c r="H63" s="120"/>
      <c r="I63" s="120"/>
      <c r="J63" s="121"/>
      <c r="K63" s="116" t="s">
        <v>21</v>
      </c>
      <c r="L63" s="116" t="s">
        <v>22</v>
      </c>
      <c r="M63" s="43" t="s">
        <v>5</v>
      </c>
      <c r="N63" s="43" t="s">
        <v>6</v>
      </c>
      <c r="O63" s="43" t="s">
        <v>7</v>
      </c>
      <c r="P63" s="43" t="s">
        <v>8</v>
      </c>
      <c r="Q63" s="43" t="s">
        <v>9</v>
      </c>
      <c r="R63" s="43" t="s">
        <v>10</v>
      </c>
      <c r="S63" s="43" t="s">
        <v>11</v>
      </c>
      <c r="T63" s="39"/>
    </row>
    <row r="64" spans="2:20" ht="22.5" x14ac:dyDescent="0.55000000000000004">
      <c r="B64" s="117"/>
      <c r="C64" s="122"/>
      <c r="D64" s="123"/>
      <c r="E64" s="124"/>
      <c r="F64" s="122"/>
      <c r="G64" s="123"/>
      <c r="H64" s="123"/>
      <c r="I64" s="123"/>
      <c r="J64" s="124"/>
      <c r="K64" s="117"/>
      <c r="L64" s="117"/>
      <c r="M64" s="49">
        <v>10000</v>
      </c>
      <c r="N64" s="49">
        <v>10000</v>
      </c>
      <c r="O64" s="49">
        <v>10000</v>
      </c>
      <c r="P64" s="49">
        <v>10000</v>
      </c>
      <c r="Q64" s="49">
        <v>10000</v>
      </c>
      <c r="R64" s="49">
        <v>10000</v>
      </c>
      <c r="S64" s="48">
        <f>R64</f>
        <v>10000</v>
      </c>
      <c r="T64" s="33"/>
    </row>
    <row r="65" spans="2:20" ht="22.5" x14ac:dyDescent="0.55000000000000004">
      <c r="B65" s="117"/>
      <c r="C65" s="122"/>
      <c r="D65" s="123"/>
      <c r="E65" s="124"/>
      <c r="F65" s="122"/>
      <c r="G65" s="123"/>
      <c r="H65" s="123"/>
      <c r="I65" s="123"/>
      <c r="J65" s="124"/>
      <c r="K65" s="117"/>
      <c r="L65" s="117"/>
      <c r="M65" s="43" t="s">
        <v>13</v>
      </c>
      <c r="N65" s="43" t="s">
        <v>14</v>
      </c>
      <c r="O65" s="43" t="s">
        <v>15</v>
      </c>
      <c r="P65" s="43" t="s">
        <v>16</v>
      </c>
      <c r="Q65" s="43" t="s">
        <v>17</v>
      </c>
      <c r="R65" s="43" t="s">
        <v>18</v>
      </c>
      <c r="S65" s="43" t="s">
        <v>19</v>
      </c>
      <c r="T65" s="43" t="s">
        <v>20</v>
      </c>
    </row>
    <row r="66" spans="2:20" ht="22.5" x14ac:dyDescent="0.55000000000000004">
      <c r="B66" s="118"/>
      <c r="C66" s="125"/>
      <c r="D66" s="126"/>
      <c r="E66" s="127"/>
      <c r="F66" s="125"/>
      <c r="G66" s="126"/>
      <c r="H66" s="126"/>
      <c r="I66" s="126"/>
      <c r="J66" s="127"/>
      <c r="K66" s="118"/>
      <c r="L66" s="118"/>
      <c r="M66" s="49">
        <v>10000</v>
      </c>
      <c r="N66" s="49">
        <v>10000</v>
      </c>
      <c r="O66" s="49">
        <v>10000</v>
      </c>
      <c r="P66" s="49">
        <v>10000</v>
      </c>
      <c r="Q66" s="49">
        <v>10000</v>
      </c>
      <c r="R66" s="49">
        <v>10000</v>
      </c>
      <c r="S66" s="48">
        <f>R66</f>
        <v>10000</v>
      </c>
      <c r="T66" s="48">
        <f>R66</f>
        <v>10000</v>
      </c>
    </row>
    <row r="67" spans="2:20" ht="18" thickBot="1" x14ac:dyDescent="0.6"/>
    <row r="68" spans="2:20" ht="22.5" x14ac:dyDescent="0.55000000000000004">
      <c r="B68" s="116" t="s">
        <v>113</v>
      </c>
      <c r="C68" s="140" t="s">
        <v>114</v>
      </c>
      <c r="D68" s="120"/>
      <c r="E68" s="121"/>
      <c r="F68" s="119" t="s">
        <v>115</v>
      </c>
      <c r="G68" s="120"/>
      <c r="H68" s="120"/>
      <c r="I68" s="120"/>
      <c r="J68" s="121"/>
      <c r="K68" s="116" t="s">
        <v>21</v>
      </c>
      <c r="L68" s="116" t="s">
        <v>22</v>
      </c>
      <c r="M68" s="43" t="s">
        <v>5</v>
      </c>
      <c r="N68" s="43" t="s">
        <v>6</v>
      </c>
      <c r="O68" s="43" t="s">
        <v>7</v>
      </c>
      <c r="P68" s="43" t="s">
        <v>8</v>
      </c>
      <c r="Q68" s="43" t="s">
        <v>9</v>
      </c>
      <c r="R68" s="43" t="s">
        <v>10</v>
      </c>
      <c r="S68" s="43" t="s">
        <v>11</v>
      </c>
      <c r="T68" s="39"/>
    </row>
    <row r="69" spans="2:20" ht="22.5" x14ac:dyDescent="0.55000000000000004">
      <c r="B69" s="117"/>
      <c r="C69" s="122"/>
      <c r="D69" s="123"/>
      <c r="E69" s="124"/>
      <c r="F69" s="122"/>
      <c r="G69" s="123"/>
      <c r="H69" s="123"/>
      <c r="I69" s="123"/>
      <c r="J69" s="124"/>
      <c r="K69" s="117"/>
      <c r="L69" s="117"/>
      <c r="M69" s="48">
        <f>M$28</f>
        <v>9500</v>
      </c>
      <c r="N69" s="48">
        <f>M69+$N28</f>
        <v>19950</v>
      </c>
      <c r="O69" s="48">
        <f>N69+$O28</f>
        <v>31445</v>
      </c>
      <c r="P69" s="48">
        <f>O69+$P28</f>
        <v>44080</v>
      </c>
      <c r="Q69" s="48">
        <f>P69+$Q28</f>
        <v>57950</v>
      </c>
      <c r="R69" s="48">
        <f>Q69+$R28</f>
        <v>73150</v>
      </c>
      <c r="S69" s="48">
        <f>R69</f>
        <v>73150</v>
      </c>
      <c r="T69" s="33"/>
    </row>
    <row r="70" spans="2:20" ht="22.5" x14ac:dyDescent="0.55000000000000004">
      <c r="B70" s="117"/>
      <c r="C70" s="122"/>
      <c r="D70" s="123"/>
      <c r="E70" s="124"/>
      <c r="F70" s="122"/>
      <c r="G70" s="123"/>
      <c r="H70" s="123"/>
      <c r="I70" s="123"/>
      <c r="J70" s="124"/>
      <c r="K70" s="117"/>
      <c r="L70" s="117"/>
      <c r="M70" s="43" t="s">
        <v>13</v>
      </c>
      <c r="N70" s="43" t="s">
        <v>14</v>
      </c>
      <c r="O70" s="43" t="s">
        <v>15</v>
      </c>
      <c r="P70" s="43" t="s">
        <v>16</v>
      </c>
      <c r="Q70" s="43" t="s">
        <v>17</v>
      </c>
      <c r="R70" s="43" t="s">
        <v>18</v>
      </c>
      <c r="S70" s="43" t="s">
        <v>19</v>
      </c>
      <c r="T70" s="43" t="s">
        <v>20</v>
      </c>
    </row>
    <row r="71" spans="2:20" ht="22.5" x14ac:dyDescent="0.55000000000000004">
      <c r="B71" s="118"/>
      <c r="C71" s="125"/>
      <c r="D71" s="126"/>
      <c r="E71" s="127"/>
      <c r="F71" s="125"/>
      <c r="G71" s="126"/>
      <c r="H71" s="126"/>
      <c r="I71" s="126"/>
      <c r="J71" s="127"/>
      <c r="K71" s="118"/>
      <c r="L71" s="118"/>
      <c r="M71" s="48">
        <f>$R69+M$30</f>
        <v>89870</v>
      </c>
      <c r="N71" s="48">
        <f>M71+$N30</f>
        <v>108205</v>
      </c>
      <c r="O71" s="48">
        <f>N71+$O30</f>
        <v>128345</v>
      </c>
      <c r="P71" s="48">
        <f>O71+$P30</f>
        <v>150480</v>
      </c>
      <c r="Q71" s="48">
        <f>P71+$Q30</f>
        <v>174800</v>
      </c>
      <c r="R71" s="48">
        <f>Q71+$R30</f>
        <v>201495</v>
      </c>
      <c r="S71" s="48">
        <f>R71</f>
        <v>201495</v>
      </c>
      <c r="T71" s="48">
        <f>R71</f>
        <v>201495</v>
      </c>
    </row>
    <row r="72" spans="2:20" ht="18" thickBot="1" x14ac:dyDescent="0.6"/>
    <row r="73" spans="2:20" ht="22.5" x14ac:dyDescent="0.55000000000000004">
      <c r="B73" s="116" t="s">
        <v>116</v>
      </c>
      <c r="C73" s="140" t="s">
        <v>117</v>
      </c>
      <c r="D73" s="120"/>
      <c r="E73" s="121"/>
      <c r="F73" s="119" t="s">
        <v>118</v>
      </c>
      <c r="G73" s="120"/>
      <c r="H73" s="120"/>
      <c r="I73" s="120"/>
      <c r="J73" s="121"/>
      <c r="K73" s="116" t="s">
        <v>21</v>
      </c>
      <c r="L73" s="116" t="s">
        <v>22</v>
      </c>
      <c r="M73" s="43" t="s">
        <v>5</v>
      </c>
      <c r="N73" s="43" t="s">
        <v>6</v>
      </c>
      <c r="O73" s="43" t="s">
        <v>7</v>
      </c>
      <c r="P73" s="43" t="s">
        <v>8</v>
      </c>
      <c r="Q73" s="43" t="s">
        <v>9</v>
      </c>
      <c r="R73" s="43" t="s">
        <v>10</v>
      </c>
      <c r="S73" s="43" t="s">
        <v>11</v>
      </c>
      <c r="T73" s="39"/>
    </row>
    <row r="74" spans="2:20" ht="22.5" x14ac:dyDescent="0.55000000000000004">
      <c r="B74" s="117"/>
      <c r="C74" s="122"/>
      <c r="D74" s="123"/>
      <c r="E74" s="124"/>
      <c r="F74" s="122"/>
      <c r="G74" s="123"/>
      <c r="H74" s="123"/>
      <c r="I74" s="123"/>
      <c r="J74" s="124"/>
      <c r="K74" s="117"/>
      <c r="L74" s="117"/>
      <c r="M74" s="48">
        <f>M64+M69</f>
        <v>19500</v>
      </c>
      <c r="N74" s="48">
        <f t="shared" ref="N74:R74" si="5">N64+N69</f>
        <v>29950</v>
      </c>
      <c r="O74" s="48">
        <f t="shared" si="5"/>
        <v>41445</v>
      </c>
      <c r="P74" s="48">
        <f t="shared" si="5"/>
        <v>54080</v>
      </c>
      <c r="Q74" s="48">
        <f t="shared" si="5"/>
        <v>67950</v>
      </c>
      <c r="R74" s="48">
        <f t="shared" si="5"/>
        <v>83150</v>
      </c>
      <c r="S74" s="48">
        <f>R74</f>
        <v>83150</v>
      </c>
      <c r="T74" s="33"/>
    </row>
    <row r="75" spans="2:20" ht="22.5" x14ac:dyDescent="0.55000000000000004">
      <c r="B75" s="117"/>
      <c r="C75" s="122"/>
      <c r="D75" s="123"/>
      <c r="E75" s="124"/>
      <c r="F75" s="122"/>
      <c r="G75" s="123"/>
      <c r="H75" s="123"/>
      <c r="I75" s="123"/>
      <c r="J75" s="124"/>
      <c r="K75" s="117"/>
      <c r="L75" s="117"/>
      <c r="M75" s="43" t="s">
        <v>13</v>
      </c>
      <c r="N75" s="43" t="s">
        <v>14</v>
      </c>
      <c r="O75" s="43" t="s">
        <v>15</v>
      </c>
      <c r="P75" s="43" t="s">
        <v>16</v>
      </c>
      <c r="Q75" s="43" t="s">
        <v>17</v>
      </c>
      <c r="R75" s="43" t="s">
        <v>18</v>
      </c>
      <c r="S75" s="43" t="s">
        <v>19</v>
      </c>
      <c r="T75" s="43" t="s">
        <v>20</v>
      </c>
    </row>
    <row r="76" spans="2:20" ht="22.5" x14ac:dyDescent="0.55000000000000004">
      <c r="B76" s="118"/>
      <c r="C76" s="125"/>
      <c r="D76" s="126"/>
      <c r="E76" s="127"/>
      <c r="F76" s="125"/>
      <c r="G76" s="126"/>
      <c r="H76" s="126"/>
      <c r="I76" s="126"/>
      <c r="J76" s="127"/>
      <c r="K76" s="118"/>
      <c r="L76" s="118"/>
      <c r="M76" s="48">
        <f>M66+M71</f>
        <v>99870</v>
      </c>
      <c r="N76" s="48">
        <f t="shared" ref="N76:R76" si="6">N66+N71</f>
        <v>118205</v>
      </c>
      <c r="O76" s="48">
        <f t="shared" si="6"/>
        <v>138345</v>
      </c>
      <c r="P76" s="48">
        <f t="shared" si="6"/>
        <v>160480</v>
      </c>
      <c r="Q76" s="48">
        <f t="shared" si="6"/>
        <v>184800</v>
      </c>
      <c r="R76" s="48">
        <f t="shared" si="6"/>
        <v>211495</v>
      </c>
      <c r="S76" s="48">
        <f>R76</f>
        <v>211495</v>
      </c>
      <c r="T76" s="48">
        <f>R76</f>
        <v>211495</v>
      </c>
    </row>
    <row r="77" spans="2:20" ht="18" thickBot="1" x14ac:dyDescent="0.6"/>
    <row r="78" spans="2:20" ht="22.5" x14ac:dyDescent="0.55000000000000004">
      <c r="B78" s="116" t="s">
        <v>119</v>
      </c>
      <c r="C78" s="140" t="s">
        <v>120</v>
      </c>
      <c r="D78" s="120"/>
      <c r="E78" s="121"/>
      <c r="F78" s="119" t="s">
        <v>121</v>
      </c>
      <c r="G78" s="120"/>
      <c r="H78" s="120"/>
      <c r="I78" s="120"/>
      <c r="J78" s="121"/>
      <c r="K78" s="116" t="s">
        <v>21</v>
      </c>
      <c r="L78" s="116" t="s">
        <v>22</v>
      </c>
      <c r="M78" s="43" t="s">
        <v>5</v>
      </c>
      <c r="N78" s="43" t="s">
        <v>6</v>
      </c>
      <c r="O78" s="43" t="s">
        <v>7</v>
      </c>
      <c r="P78" s="43" t="s">
        <v>8</v>
      </c>
      <c r="Q78" s="43" t="s">
        <v>9</v>
      </c>
      <c r="R78" s="43" t="s">
        <v>10</v>
      </c>
      <c r="S78" s="43" t="s">
        <v>11</v>
      </c>
      <c r="T78" s="39"/>
    </row>
    <row r="79" spans="2:20" ht="22.5" x14ac:dyDescent="0.55000000000000004">
      <c r="B79" s="117"/>
      <c r="C79" s="122"/>
      <c r="D79" s="123"/>
      <c r="E79" s="124"/>
      <c r="F79" s="122"/>
      <c r="G79" s="123"/>
      <c r="H79" s="123"/>
      <c r="I79" s="123"/>
      <c r="J79" s="124"/>
      <c r="K79" s="117"/>
      <c r="L79" s="117"/>
      <c r="M79" s="48">
        <f>M59+M74</f>
        <v>21350</v>
      </c>
      <c r="N79" s="48">
        <f t="shared" ref="N79:R81" si="7">N59+N74</f>
        <v>31945</v>
      </c>
      <c r="O79" s="48">
        <f t="shared" si="7"/>
        <v>44590</v>
      </c>
      <c r="P79" s="48">
        <f t="shared" si="7"/>
        <v>58489</v>
      </c>
      <c r="Q79" s="48">
        <f t="shared" si="7"/>
        <v>73746</v>
      </c>
      <c r="R79" s="48">
        <f t="shared" si="7"/>
        <v>90466</v>
      </c>
      <c r="S79" s="48">
        <f>R79</f>
        <v>90466</v>
      </c>
      <c r="T79" s="33"/>
    </row>
    <row r="80" spans="2:20" ht="22.5" x14ac:dyDescent="0.55000000000000004">
      <c r="B80" s="117"/>
      <c r="C80" s="122"/>
      <c r="D80" s="123"/>
      <c r="E80" s="124"/>
      <c r="F80" s="122"/>
      <c r="G80" s="123"/>
      <c r="H80" s="123"/>
      <c r="I80" s="123"/>
      <c r="J80" s="124"/>
      <c r="K80" s="117"/>
      <c r="L80" s="117"/>
      <c r="M80" s="43" t="s">
        <v>13</v>
      </c>
      <c r="N80" s="43" t="s">
        <v>14</v>
      </c>
      <c r="O80" s="43" t="s">
        <v>15</v>
      </c>
      <c r="P80" s="43" t="s">
        <v>16</v>
      </c>
      <c r="Q80" s="43" t="s">
        <v>17</v>
      </c>
      <c r="R80" s="43" t="s">
        <v>18</v>
      </c>
      <c r="S80" s="43" t="s">
        <v>19</v>
      </c>
      <c r="T80" s="43" t="s">
        <v>20</v>
      </c>
    </row>
    <row r="81" spans="2:20" ht="22.5" x14ac:dyDescent="0.55000000000000004">
      <c r="B81" s="118"/>
      <c r="C81" s="125"/>
      <c r="D81" s="126"/>
      <c r="E81" s="127"/>
      <c r="F81" s="125"/>
      <c r="G81" s="126"/>
      <c r="H81" s="126"/>
      <c r="I81" s="126"/>
      <c r="J81" s="127"/>
      <c r="K81" s="118"/>
      <c r="L81" s="118"/>
      <c r="M81" s="48">
        <f>M61+M76</f>
        <v>108858</v>
      </c>
      <c r="N81" s="48">
        <f t="shared" si="7"/>
        <v>129027</v>
      </c>
      <c r="O81" s="48">
        <f t="shared" si="7"/>
        <v>151181</v>
      </c>
      <c r="P81" s="48">
        <f t="shared" si="7"/>
        <v>175530</v>
      </c>
      <c r="Q81" s="48">
        <f t="shared" si="7"/>
        <v>202282</v>
      </c>
      <c r="R81" s="48">
        <f t="shared" si="7"/>
        <v>231647</v>
      </c>
      <c r="S81" s="48">
        <f>R81</f>
        <v>231647</v>
      </c>
      <c r="T81" s="48">
        <f>R81</f>
        <v>231647</v>
      </c>
    </row>
    <row r="82" spans="2:20" ht="18" thickBot="1" x14ac:dyDescent="0.6"/>
    <row r="83" spans="2:20" ht="22.5" x14ac:dyDescent="0.55000000000000004">
      <c r="B83" s="116" t="s">
        <v>78</v>
      </c>
      <c r="C83" s="140" t="s">
        <v>122</v>
      </c>
      <c r="D83" s="120"/>
      <c r="E83" s="121"/>
      <c r="F83" s="119" t="s">
        <v>123</v>
      </c>
      <c r="G83" s="120"/>
      <c r="H83" s="120"/>
      <c r="I83" s="120"/>
      <c r="J83" s="121"/>
      <c r="K83" s="116" t="s">
        <v>21</v>
      </c>
      <c r="L83" s="116" t="s">
        <v>22</v>
      </c>
      <c r="M83" s="43" t="s">
        <v>5</v>
      </c>
      <c r="N83" s="43" t="s">
        <v>6</v>
      </c>
      <c r="O83" s="43" t="s">
        <v>7</v>
      </c>
      <c r="P83" s="43" t="s">
        <v>8</v>
      </c>
      <c r="Q83" s="43" t="s">
        <v>9</v>
      </c>
      <c r="R83" s="43" t="s">
        <v>10</v>
      </c>
      <c r="S83" s="43" t="s">
        <v>11</v>
      </c>
      <c r="T83" s="39"/>
    </row>
    <row r="84" spans="2:20" ht="22.5" x14ac:dyDescent="0.55000000000000004">
      <c r="B84" s="117"/>
      <c r="C84" s="122"/>
      <c r="D84" s="123"/>
      <c r="E84" s="124"/>
      <c r="F84" s="122"/>
      <c r="G84" s="123"/>
      <c r="H84" s="123"/>
      <c r="I84" s="123"/>
      <c r="J84" s="124"/>
      <c r="K84" s="117"/>
      <c r="L84" s="117"/>
      <c r="M84" s="48">
        <f>M49-M79</f>
        <v>0</v>
      </c>
      <c r="N84" s="48">
        <f t="shared" ref="N84:S84" si="8">N49-N79</f>
        <v>0</v>
      </c>
      <c r="O84" s="48">
        <f t="shared" si="8"/>
        <v>0</v>
      </c>
      <c r="P84" s="48">
        <f t="shared" si="8"/>
        <v>0</v>
      </c>
      <c r="Q84" s="48">
        <f t="shared" si="8"/>
        <v>0</v>
      </c>
      <c r="R84" s="48">
        <f t="shared" si="8"/>
        <v>0</v>
      </c>
      <c r="S84" s="48">
        <f t="shared" si="8"/>
        <v>0</v>
      </c>
      <c r="T84" s="33"/>
    </row>
    <row r="85" spans="2:20" ht="22.5" x14ac:dyDescent="0.55000000000000004">
      <c r="B85" s="117"/>
      <c r="C85" s="122"/>
      <c r="D85" s="123"/>
      <c r="E85" s="124"/>
      <c r="F85" s="122"/>
      <c r="G85" s="123"/>
      <c r="H85" s="123"/>
      <c r="I85" s="123"/>
      <c r="J85" s="124"/>
      <c r="K85" s="117"/>
      <c r="L85" s="117"/>
      <c r="M85" s="43" t="s">
        <v>13</v>
      </c>
      <c r="N85" s="43" t="s">
        <v>14</v>
      </c>
      <c r="O85" s="43" t="s">
        <v>15</v>
      </c>
      <c r="P85" s="43" t="s">
        <v>16</v>
      </c>
      <c r="Q85" s="43" t="s">
        <v>17</v>
      </c>
      <c r="R85" s="43" t="s">
        <v>18</v>
      </c>
      <c r="S85" s="43" t="s">
        <v>19</v>
      </c>
      <c r="T85" s="43" t="s">
        <v>20</v>
      </c>
    </row>
    <row r="86" spans="2:20" ht="22.5" x14ac:dyDescent="0.55000000000000004">
      <c r="B86" s="118"/>
      <c r="C86" s="125"/>
      <c r="D86" s="126"/>
      <c r="E86" s="127"/>
      <c r="F86" s="125"/>
      <c r="G86" s="126"/>
      <c r="H86" s="126"/>
      <c r="I86" s="126"/>
      <c r="J86" s="127"/>
      <c r="K86" s="118"/>
      <c r="L86" s="118"/>
      <c r="M86" s="48">
        <f t="shared" ref="M86:T86" si="9">M51-M81</f>
        <v>0</v>
      </c>
      <c r="N86" s="48">
        <f t="shared" si="9"/>
        <v>0</v>
      </c>
      <c r="O86" s="48">
        <f t="shared" si="9"/>
        <v>0</v>
      </c>
      <c r="P86" s="48">
        <f t="shared" si="9"/>
        <v>0</v>
      </c>
      <c r="Q86" s="48">
        <f t="shared" si="9"/>
        <v>0</v>
      </c>
      <c r="R86" s="48">
        <f t="shared" si="9"/>
        <v>0</v>
      </c>
      <c r="S86" s="48">
        <f t="shared" si="9"/>
        <v>0</v>
      </c>
      <c r="T86" s="48">
        <f t="shared" si="9"/>
        <v>0</v>
      </c>
    </row>
    <row r="88" spans="2:20" ht="70.75" customHeight="1" x14ac:dyDescent="0.55000000000000004">
      <c r="B88" s="113" t="s">
        <v>165</v>
      </c>
      <c r="C88" s="114"/>
      <c r="D88" s="114"/>
      <c r="E88" s="114"/>
      <c r="F88" s="114"/>
      <c r="G88" s="114"/>
      <c r="H88" s="114"/>
      <c r="I88" s="114"/>
      <c r="J88" s="114"/>
      <c r="K88" s="114"/>
      <c r="L88" s="114"/>
      <c r="M88" s="114"/>
      <c r="N88" s="114"/>
      <c r="O88" s="114"/>
      <c r="P88" s="114"/>
      <c r="Q88" s="114"/>
      <c r="R88" s="114"/>
      <c r="S88" s="114"/>
      <c r="T88" s="115"/>
    </row>
    <row r="90" spans="2:20" ht="18" thickBot="1" x14ac:dyDescent="0.6"/>
    <row r="91" spans="2:20" ht="29" thickBot="1" x14ac:dyDescent="0.6">
      <c r="B91" s="150" t="s">
        <v>124</v>
      </c>
      <c r="C91" s="145"/>
      <c r="D91" s="145"/>
      <c r="E91" s="145"/>
      <c r="F91" s="145"/>
      <c r="G91" s="145"/>
      <c r="H91" s="145"/>
      <c r="I91" s="145"/>
      <c r="J91" s="145"/>
      <c r="K91" s="145"/>
      <c r="L91" s="145"/>
      <c r="M91" s="145"/>
      <c r="N91" s="145"/>
      <c r="O91" s="145"/>
      <c r="P91" s="145"/>
      <c r="Q91" s="145"/>
      <c r="R91" s="145"/>
      <c r="S91" s="145"/>
      <c r="T91" s="151"/>
    </row>
    <row r="92" spans="2:20" ht="18" thickBot="1" x14ac:dyDescent="0.6">
      <c r="B92" s="40" t="s">
        <v>1</v>
      </c>
      <c r="C92" s="147" t="s">
        <v>2</v>
      </c>
      <c r="D92" s="148"/>
      <c r="E92" s="149"/>
      <c r="F92" s="147" t="s">
        <v>12</v>
      </c>
      <c r="G92" s="148"/>
      <c r="H92" s="148"/>
      <c r="I92" s="148"/>
      <c r="J92" s="149"/>
      <c r="K92" s="42" t="s">
        <v>3</v>
      </c>
      <c r="L92" s="42" t="s">
        <v>4</v>
      </c>
    </row>
    <row r="93" spans="2:20" ht="22.5" x14ac:dyDescent="0.55000000000000004">
      <c r="B93" s="116" t="s">
        <v>79</v>
      </c>
      <c r="C93" s="140" t="s">
        <v>27</v>
      </c>
      <c r="D93" s="120"/>
      <c r="E93" s="121"/>
      <c r="F93" s="119" t="s">
        <v>125</v>
      </c>
      <c r="G93" s="120"/>
      <c r="H93" s="120"/>
      <c r="I93" s="120"/>
      <c r="J93" s="121"/>
      <c r="K93" s="116" t="s">
        <v>21</v>
      </c>
      <c r="L93" s="116" t="s">
        <v>22</v>
      </c>
      <c r="M93" s="43" t="s">
        <v>5</v>
      </c>
      <c r="N93" s="43" t="s">
        <v>6</v>
      </c>
      <c r="O93" s="43" t="s">
        <v>7</v>
      </c>
      <c r="P93" s="43" t="s">
        <v>8</v>
      </c>
      <c r="Q93" s="43" t="s">
        <v>9</v>
      </c>
      <c r="R93" s="43" t="s">
        <v>10</v>
      </c>
      <c r="S93" s="43" t="s">
        <v>11</v>
      </c>
      <c r="T93" s="39"/>
    </row>
    <row r="94" spans="2:20" ht="22.5" x14ac:dyDescent="0.55000000000000004">
      <c r="B94" s="117"/>
      <c r="C94" s="122"/>
      <c r="D94" s="123"/>
      <c r="E94" s="124"/>
      <c r="F94" s="122"/>
      <c r="G94" s="123"/>
      <c r="H94" s="123"/>
      <c r="I94" s="123"/>
      <c r="J94" s="124"/>
      <c r="K94" s="117"/>
      <c r="L94" s="117"/>
      <c r="M94" s="48">
        <f>M28</f>
        <v>9500</v>
      </c>
      <c r="N94" s="48">
        <f t="shared" ref="N94:T96" si="10">N28</f>
        <v>10450</v>
      </c>
      <c r="O94" s="48">
        <f t="shared" si="10"/>
        <v>11495</v>
      </c>
      <c r="P94" s="48">
        <f t="shared" si="10"/>
        <v>12635</v>
      </c>
      <c r="Q94" s="48">
        <f t="shared" si="10"/>
        <v>13870</v>
      </c>
      <c r="R94" s="48">
        <f t="shared" si="10"/>
        <v>15200</v>
      </c>
      <c r="S94" s="48">
        <f t="shared" si="10"/>
        <v>73150</v>
      </c>
      <c r="T94" s="33"/>
    </row>
    <row r="95" spans="2:20" ht="22.5" x14ac:dyDescent="0.55000000000000004">
      <c r="B95" s="117"/>
      <c r="C95" s="122"/>
      <c r="D95" s="123"/>
      <c r="E95" s="124"/>
      <c r="F95" s="122"/>
      <c r="G95" s="123"/>
      <c r="H95" s="123"/>
      <c r="I95" s="123"/>
      <c r="J95" s="124"/>
      <c r="K95" s="117"/>
      <c r="L95" s="117"/>
      <c r="M95" s="43" t="s">
        <v>13</v>
      </c>
      <c r="N95" s="43" t="s">
        <v>14</v>
      </c>
      <c r="O95" s="43" t="s">
        <v>15</v>
      </c>
      <c r="P95" s="43" t="s">
        <v>16</v>
      </c>
      <c r="Q95" s="43" t="s">
        <v>17</v>
      </c>
      <c r="R95" s="43" t="s">
        <v>18</v>
      </c>
      <c r="S95" s="43" t="s">
        <v>19</v>
      </c>
      <c r="T95" s="43" t="s">
        <v>20</v>
      </c>
    </row>
    <row r="96" spans="2:20" ht="22.5" x14ac:dyDescent="0.55000000000000004">
      <c r="B96" s="118"/>
      <c r="C96" s="125"/>
      <c r="D96" s="126"/>
      <c r="E96" s="127"/>
      <c r="F96" s="125"/>
      <c r="G96" s="126"/>
      <c r="H96" s="126"/>
      <c r="I96" s="126"/>
      <c r="J96" s="127"/>
      <c r="K96" s="118"/>
      <c r="L96" s="118"/>
      <c r="M96" s="48">
        <f>M30</f>
        <v>16720</v>
      </c>
      <c r="N96" s="48">
        <f t="shared" si="10"/>
        <v>18335</v>
      </c>
      <c r="O96" s="48">
        <f t="shared" si="10"/>
        <v>20140</v>
      </c>
      <c r="P96" s="48">
        <f t="shared" si="10"/>
        <v>22135</v>
      </c>
      <c r="Q96" s="48">
        <f t="shared" si="10"/>
        <v>24320</v>
      </c>
      <c r="R96" s="48">
        <f t="shared" si="10"/>
        <v>26695</v>
      </c>
      <c r="S96" s="48">
        <f t="shared" si="10"/>
        <v>128345</v>
      </c>
      <c r="T96" s="48">
        <f t="shared" si="10"/>
        <v>201495</v>
      </c>
    </row>
    <row r="97" spans="2:20" ht="18" thickBot="1" x14ac:dyDescent="0.6"/>
    <row r="98" spans="2:20" ht="22.5" x14ac:dyDescent="0.55000000000000004">
      <c r="B98" s="116" t="s">
        <v>126</v>
      </c>
      <c r="C98" s="140" t="s">
        <v>127</v>
      </c>
      <c r="D98" s="120"/>
      <c r="E98" s="121"/>
      <c r="F98" s="119" t="s">
        <v>128</v>
      </c>
      <c r="G98" s="120"/>
      <c r="H98" s="120"/>
      <c r="I98" s="120"/>
      <c r="J98" s="121"/>
      <c r="K98" s="116" t="s">
        <v>21</v>
      </c>
      <c r="L98" s="116" t="s">
        <v>22</v>
      </c>
      <c r="M98" s="43" t="s">
        <v>5</v>
      </c>
      <c r="N98" s="43" t="s">
        <v>6</v>
      </c>
      <c r="O98" s="43" t="s">
        <v>7</v>
      </c>
      <c r="P98" s="43" t="s">
        <v>8</v>
      </c>
      <c r="Q98" s="43" t="s">
        <v>9</v>
      </c>
      <c r="R98" s="43" t="s">
        <v>10</v>
      </c>
      <c r="S98" s="43" t="s">
        <v>11</v>
      </c>
      <c r="T98" s="39"/>
    </row>
    <row r="99" spans="2:20" ht="22.5" x14ac:dyDescent="0.55000000000000004">
      <c r="B99" s="117"/>
      <c r="C99" s="122"/>
      <c r="D99" s="123"/>
      <c r="E99" s="124"/>
      <c r="F99" s="122"/>
      <c r="G99" s="123"/>
      <c r="H99" s="123"/>
      <c r="I99" s="123"/>
      <c r="J99" s="124"/>
      <c r="K99" s="117"/>
      <c r="L99" s="117"/>
      <c r="M99" s="48">
        <f>-A①_入力!M43</f>
        <v>-550</v>
      </c>
      <c r="N99" s="48">
        <f>-A①_入力!N43</f>
        <v>-1045</v>
      </c>
      <c r="O99" s="48">
        <f>-A①_入力!O43</f>
        <v>-1150</v>
      </c>
      <c r="P99" s="48">
        <f>-A①_入力!P43</f>
        <v>-1254</v>
      </c>
      <c r="Q99" s="48">
        <f>-A①_入力!Q43</f>
        <v>-1358</v>
      </c>
      <c r="R99" s="48">
        <f>-A①_入力!R43</f>
        <v>-1463</v>
      </c>
      <c r="S99" s="48">
        <f>SUM(M99:R99)</f>
        <v>-6820</v>
      </c>
      <c r="T99" s="33"/>
    </row>
    <row r="100" spans="2:20" ht="22.5" x14ac:dyDescent="0.55000000000000004">
      <c r="B100" s="117"/>
      <c r="C100" s="122"/>
      <c r="D100" s="123"/>
      <c r="E100" s="124"/>
      <c r="F100" s="122"/>
      <c r="G100" s="123"/>
      <c r="H100" s="123"/>
      <c r="I100" s="123"/>
      <c r="J100" s="124"/>
      <c r="K100" s="117"/>
      <c r="L100" s="117"/>
      <c r="M100" s="43" t="s">
        <v>13</v>
      </c>
      <c r="N100" s="43" t="s">
        <v>14</v>
      </c>
      <c r="O100" s="43" t="s">
        <v>15</v>
      </c>
      <c r="P100" s="43" t="s">
        <v>16</v>
      </c>
      <c r="Q100" s="43" t="s">
        <v>17</v>
      </c>
      <c r="R100" s="43" t="s">
        <v>18</v>
      </c>
      <c r="S100" s="43" t="s">
        <v>19</v>
      </c>
      <c r="T100" s="43" t="s">
        <v>20</v>
      </c>
    </row>
    <row r="101" spans="2:20" ht="22.5" x14ac:dyDescent="0.55000000000000004">
      <c r="B101" s="118"/>
      <c r="C101" s="125"/>
      <c r="D101" s="126"/>
      <c r="E101" s="127"/>
      <c r="F101" s="125"/>
      <c r="G101" s="126"/>
      <c r="H101" s="126"/>
      <c r="I101" s="126"/>
      <c r="J101" s="127"/>
      <c r="K101" s="118"/>
      <c r="L101" s="118"/>
      <c r="M101" s="48">
        <f>-A①_入力!M45</f>
        <v>-1672</v>
      </c>
      <c r="N101" s="48">
        <f>-A①_入力!N45</f>
        <v>-1777</v>
      </c>
      <c r="O101" s="48">
        <f>-A①_入力!O45</f>
        <v>-1985</v>
      </c>
      <c r="P101" s="48">
        <f>-A①_入力!P45</f>
        <v>-2195</v>
      </c>
      <c r="Q101" s="48">
        <f>-A①_入力!Q45</f>
        <v>-2403</v>
      </c>
      <c r="R101" s="48">
        <f>-A①_入力!R45</f>
        <v>-2613</v>
      </c>
      <c r="S101" s="48">
        <f>SUM(M101:R101)</f>
        <v>-12645</v>
      </c>
      <c r="T101" s="48">
        <f>S99+S101</f>
        <v>-19465</v>
      </c>
    </row>
    <row r="102" spans="2:20" ht="18" thickBot="1" x14ac:dyDescent="0.6"/>
    <row r="103" spans="2:20" ht="22.5" x14ac:dyDescent="0.55000000000000004">
      <c r="B103" s="116" t="s">
        <v>81</v>
      </c>
      <c r="C103" s="140" t="s">
        <v>129</v>
      </c>
      <c r="D103" s="120"/>
      <c r="E103" s="121"/>
      <c r="F103" s="119" t="s">
        <v>130</v>
      </c>
      <c r="G103" s="120"/>
      <c r="H103" s="120"/>
      <c r="I103" s="120"/>
      <c r="J103" s="121"/>
      <c r="K103" s="116" t="s">
        <v>21</v>
      </c>
      <c r="L103" s="116" t="s">
        <v>22</v>
      </c>
      <c r="M103" s="43" t="s">
        <v>5</v>
      </c>
      <c r="N103" s="43" t="s">
        <v>6</v>
      </c>
      <c r="O103" s="43" t="s">
        <v>7</v>
      </c>
      <c r="P103" s="43" t="s">
        <v>8</v>
      </c>
      <c r="Q103" s="43" t="s">
        <v>9</v>
      </c>
      <c r="R103" s="43" t="s">
        <v>10</v>
      </c>
      <c r="S103" s="43" t="s">
        <v>11</v>
      </c>
      <c r="T103" s="39"/>
    </row>
    <row r="104" spans="2:20" ht="22.5" x14ac:dyDescent="0.55000000000000004">
      <c r="B104" s="117"/>
      <c r="C104" s="122"/>
      <c r="D104" s="123"/>
      <c r="E104" s="124"/>
      <c r="F104" s="122"/>
      <c r="G104" s="123"/>
      <c r="H104" s="123"/>
      <c r="I104" s="123"/>
      <c r="J104" s="124"/>
      <c r="K104" s="117"/>
      <c r="L104" s="117"/>
      <c r="M104" s="48">
        <f>A①_入力!M64</f>
        <v>950</v>
      </c>
      <c r="N104" s="48">
        <f>A①_入力!N64</f>
        <v>145</v>
      </c>
      <c r="O104" s="48">
        <f>A①_入力!O64</f>
        <v>1150</v>
      </c>
      <c r="P104" s="48">
        <f>A①_入力!P64</f>
        <v>1264</v>
      </c>
      <c r="Q104" s="48">
        <f>A①_入力!Q64</f>
        <v>1387</v>
      </c>
      <c r="R104" s="48">
        <f>A①_入力!R64</f>
        <v>1520</v>
      </c>
      <c r="S104" s="48">
        <f>SUM(M104:R104)</f>
        <v>6416</v>
      </c>
      <c r="T104" s="33"/>
    </row>
    <row r="105" spans="2:20" ht="22.5" x14ac:dyDescent="0.55000000000000004">
      <c r="B105" s="117"/>
      <c r="C105" s="122"/>
      <c r="D105" s="123"/>
      <c r="E105" s="124"/>
      <c r="F105" s="122"/>
      <c r="G105" s="123"/>
      <c r="H105" s="123"/>
      <c r="I105" s="123"/>
      <c r="J105" s="124"/>
      <c r="K105" s="117"/>
      <c r="L105" s="117"/>
      <c r="M105" s="43" t="s">
        <v>13</v>
      </c>
      <c r="N105" s="43" t="s">
        <v>14</v>
      </c>
      <c r="O105" s="43" t="s">
        <v>15</v>
      </c>
      <c r="P105" s="43" t="s">
        <v>16</v>
      </c>
      <c r="Q105" s="43" t="s">
        <v>17</v>
      </c>
      <c r="R105" s="43" t="s">
        <v>18</v>
      </c>
      <c r="S105" s="43" t="s">
        <v>19</v>
      </c>
      <c r="T105" s="43" t="s">
        <v>20</v>
      </c>
    </row>
    <row r="106" spans="2:20" ht="22.5" x14ac:dyDescent="0.55000000000000004">
      <c r="B106" s="118"/>
      <c r="C106" s="125"/>
      <c r="D106" s="126"/>
      <c r="E106" s="127"/>
      <c r="F106" s="125"/>
      <c r="G106" s="126"/>
      <c r="H106" s="126"/>
      <c r="I106" s="126"/>
      <c r="J106" s="127"/>
      <c r="K106" s="118"/>
      <c r="L106" s="118"/>
      <c r="M106" s="48">
        <f>A①_入力!M66</f>
        <v>1672</v>
      </c>
      <c r="N106" s="48">
        <f>A①_入力!N66</f>
        <v>1834</v>
      </c>
      <c r="O106" s="48">
        <f>A①_入力!O66</f>
        <v>2014</v>
      </c>
      <c r="P106" s="48">
        <f>A①_入力!P66</f>
        <v>2214</v>
      </c>
      <c r="Q106" s="48">
        <f>A①_入力!Q66</f>
        <v>2432</v>
      </c>
      <c r="R106" s="48">
        <f>A①_入力!R66</f>
        <v>2670</v>
      </c>
      <c r="S106" s="48">
        <f>SUM(M106:R106)</f>
        <v>12836</v>
      </c>
      <c r="T106" s="48">
        <f>S104+S106</f>
        <v>19252</v>
      </c>
    </row>
    <row r="107" spans="2:20" ht="18" thickBot="1" x14ac:dyDescent="0.6"/>
    <row r="108" spans="2:20" ht="22.5" x14ac:dyDescent="0.55000000000000004">
      <c r="B108" s="116" t="s">
        <v>82</v>
      </c>
      <c r="C108" s="119" t="s">
        <v>131</v>
      </c>
      <c r="D108" s="120"/>
      <c r="E108" s="121"/>
      <c r="F108" s="119" t="s">
        <v>132</v>
      </c>
      <c r="G108" s="120"/>
      <c r="H108" s="120"/>
      <c r="I108" s="120"/>
      <c r="J108" s="121"/>
      <c r="K108" s="116" t="s">
        <v>21</v>
      </c>
      <c r="L108" s="116" t="s">
        <v>22</v>
      </c>
      <c r="M108" s="43" t="s">
        <v>5</v>
      </c>
      <c r="N108" s="43" t="s">
        <v>6</v>
      </c>
      <c r="O108" s="43" t="s">
        <v>7</v>
      </c>
      <c r="P108" s="43" t="s">
        <v>8</v>
      </c>
      <c r="Q108" s="43" t="s">
        <v>9</v>
      </c>
      <c r="R108" s="43" t="s">
        <v>10</v>
      </c>
      <c r="S108" s="43" t="s">
        <v>11</v>
      </c>
      <c r="T108" s="39"/>
    </row>
    <row r="109" spans="2:20" ht="22.5" x14ac:dyDescent="0.55000000000000004">
      <c r="B109" s="117"/>
      <c r="C109" s="122"/>
      <c r="D109" s="123"/>
      <c r="E109" s="124"/>
      <c r="F109" s="122"/>
      <c r="G109" s="123"/>
      <c r="H109" s="123"/>
      <c r="I109" s="123"/>
      <c r="J109" s="124"/>
      <c r="K109" s="117"/>
      <c r="L109" s="117"/>
      <c r="M109" s="48">
        <f>+M94+M99+M104</f>
        <v>9900</v>
      </c>
      <c r="N109" s="48">
        <f t="shared" ref="N109:R111" si="11">+N94+N99+N104</f>
        <v>9550</v>
      </c>
      <c r="O109" s="48">
        <f t="shared" si="11"/>
        <v>11495</v>
      </c>
      <c r="P109" s="48">
        <f t="shared" si="11"/>
        <v>12645</v>
      </c>
      <c r="Q109" s="48">
        <f t="shared" si="11"/>
        <v>13899</v>
      </c>
      <c r="R109" s="48">
        <f t="shared" si="11"/>
        <v>15257</v>
      </c>
      <c r="S109" s="48">
        <f>SUM(M109:R109)</f>
        <v>72746</v>
      </c>
      <c r="T109" s="33"/>
    </row>
    <row r="110" spans="2:20" ht="22.5" x14ac:dyDescent="0.55000000000000004">
      <c r="B110" s="117"/>
      <c r="C110" s="122"/>
      <c r="D110" s="123"/>
      <c r="E110" s="124"/>
      <c r="F110" s="122"/>
      <c r="G110" s="123"/>
      <c r="H110" s="123"/>
      <c r="I110" s="123"/>
      <c r="J110" s="124"/>
      <c r="K110" s="117"/>
      <c r="L110" s="117"/>
      <c r="M110" s="43" t="s">
        <v>13</v>
      </c>
      <c r="N110" s="43" t="s">
        <v>14</v>
      </c>
      <c r="O110" s="43" t="s">
        <v>15</v>
      </c>
      <c r="P110" s="43" t="s">
        <v>16</v>
      </c>
      <c r="Q110" s="43" t="s">
        <v>17</v>
      </c>
      <c r="R110" s="43" t="s">
        <v>18</v>
      </c>
      <c r="S110" s="43" t="s">
        <v>19</v>
      </c>
      <c r="T110" s="43" t="s">
        <v>20</v>
      </c>
    </row>
    <row r="111" spans="2:20" ht="22.5" x14ac:dyDescent="0.55000000000000004">
      <c r="B111" s="118"/>
      <c r="C111" s="125"/>
      <c r="D111" s="126"/>
      <c r="E111" s="127"/>
      <c r="F111" s="125"/>
      <c r="G111" s="126"/>
      <c r="H111" s="126"/>
      <c r="I111" s="126"/>
      <c r="J111" s="127"/>
      <c r="K111" s="118"/>
      <c r="L111" s="118"/>
      <c r="M111" s="48">
        <f>+M96+M101+M106</f>
        <v>16720</v>
      </c>
      <c r="N111" s="48">
        <f t="shared" si="11"/>
        <v>18392</v>
      </c>
      <c r="O111" s="48">
        <f t="shared" si="11"/>
        <v>20169</v>
      </c>
      <c r="P111" s="48">
        <f t="shared" si="11"/>
        <v>22154</v>
      </c>
      <c r="Q111" s="48">
        <f t="shared" si="11"/>
        <v>24349</v>
      </c>
      <c r="R111" s="48">
        <f t="shared" si="11"/>
        <v>26752</v>
      </c>
      <c r="S111" s="48">
        <f>SUM(M111:R111)</f>
        <v>128536</v>
      </c>
      <c r="T111" s="48">
        <f>S109+S111</f>
        <v>201282</v>
      </c>
    </row>
    <row r="112" spans="2:20" ht="18" thickBot="1" x14ac:dyDescent="0.6"/>
    <row r="113" spans="2:20" ht="22.5" x14ac:dyDescent="0.55000000000000004">
      <c r="B113" s="116" t="s">
        <v>133</v>
      </c>
      <c r="C113" s="119" t="s">
        <v>134</v>
      </c>
      <c r="D113" s="120"/>
      <c r="E113" s="121"/>
      <c r="F113" s="119" t="s">
        <v>137</v>
      </c>
      <c r="G113" s="120"/>
      <c r="H113" s="120"/>
      <c r="I113" s="120"/>
      <c r="J113" s="121"/>
      <c r="K113" s="116" t="s">
        <v>21</v>
      </c>
      <c r="L113" s="116" t="s">
        <v>22</v>
      </c>
      <c r="M113" s="43" t="s">
        <v>5</v>
      </c>
      <c r="N113" s="43" t="s">
        <v>6</v>
      </c>
      <c r="O113" s="43" t="s">
        <v>7</v>
      </c>
      <c r="P113" s="43" t="s">
        <v>8</v>
      </c>
      <c r="Q113" s="43" t="s">
        <v>9</v>
      </c>
      <c r="R113" s="43" t="s">
        <v>10</v>
      </c>
      <c r="S113" s="43" t="s">
        <v>11</v>
      </c>
      <c r="T113" s="39"/>
    </row>
    <row r="114" spans="2:20" ht="22.5" x14ac:dyDescent="0.55000000000000004">
      <c r="B114" s="117"/>
      <c r="C114" s="122"/>
      <c r="D114" s="123"/>
      <c r="E114" s="124"/>
      <c r="F114" s="122"/>
      <c r="G114" s="123"/>
      <c r="H114" s="123"/>
      <c r="I114" s="123"/>
      <c r="J114" s="124"/>
      <c r="K114" s="117"/>
      <c r="L114" s="117"/>
      <c r="M114" s="48">
        <f>A①_入力!M70</f>
        <v>1000</v>
      </c>
      <c r="N114" s="48">
        <f>A①_入力!N70</f>
        <v>10900</v>
      </c>
      <c r="O114" s="48">
        <f>A①_入力!O70</f>
        <v>20450</v>
      </c>
      <c r="P114" s="48">
        <f>A①_入力!P70</f>
        <v>31945</v>
      </c>
      <c r="Q114" s="48">
        <f>A①_入力!Q70</f>
        <v>44590</v>
      </c>
      <c r="R114" s="48">
        <f>A①_入力!R70</f>
        <v>58489</v>
      </c>
      <c r="S114" s="48">
        <f>M114</f>
        <v>1000</v>
      </c>
      <c r="T114" s="33"/>
    </row>
    <row r="115" spans="2:20" ht="22.5" x14ac:dyDescent="0.55000000000000004">
      <c r="B115" s="117"/>
      <c r="C115" s="122"/>
      <c r="D115" s="123"/>
      <c r="E115" s="124"/>
      <c r="F115" s="122"/>
      <c r="G115" s="123"/>
      <c r="H115" s="123"/>
      <c r="I115" s="123"/>
      <c r="J115" s="124"/>
      <c r="K115" s="117"/>
      <c r="L115" s="117"/>
      <c r="M115" s="43" t="s">
        <v>13</v>
      </c>
      <c r="N115" s="43" t="s">
        <v>14</v>
      </c>
      <c r="O115" s="43" t="s">
        <v>15</v>
      </c>
      <c r="P115" s="43" t="s">
        <v>16</v>
      </c>
      <c r="Q115" s="43" t="s">
        <v>17</v>
      </c>
      <c r="R115" s="43" t="s">
        <v>18</v>
      </c>
      <c r="S115" s="43" t="s">
        <v>19</v>
      </c>
      <c r="T115" s="43" t="s">
        <v>20</v>
      </c>
    </row>
    <row r="116" spans="2:20" ht="22.5" x14ac:dyDescent="0.55000000000000004">
      <c r="B116" s="118"/>
      <c r="C116" s="125"/>
      <c r="D116" s="126"/>
      <c r="E116" s="127"/>
      <c r="F116" s="125"/>
      <c r="G116" s="126"/>
      <c r="H116" s="126"/>
      <c r="I116" s="126"/>
      <c r="J116" s="127"/>
      <c r="K116" s="118"/>
      <c r="L116" s="118"/>
      <c r="M116" s="48">
        <f>A①_入力!M72</f>
        <v>73746</v>
      </c>
      <c r="N116" s="48">
        <f>A①_入力!N72</f>
        <v>90466</v>
      </c>
      <c r="O116" s="48">
        <f>A①_入力!O72</f>
        <v>108858</v>
      </c>
      <c r="P116" s="48">
        <f>A①_入力!P72</f>
        <v>129027</v>
      </c>
      <c r="Q116" s="48">
        <f>A①_入力!Q72</f>
        <v>151181</v>
      </c>
      <c r="R116" s="48">
        <f>A①_入力!R72</f>
        <v>175530</v>
      </c>
      <c r="S116" s="48">
        <f>M116</f>
        <v>73746</v>
      </c>
      <c r="T116" s="48">
        <f>M114</f>
        <v>1000</v>
      </c>
    </row>
    <row r="117" spans="2:20" ht="18" thickBot="1" x14ac:dyDescent="0.6"/>
    <row r="118" spans="2:20" ht="22.5" x14ac:dyDescent="0.55000000000000004">
      <c r="B118" s="116" t="s">
        <v>135</v>
      </c>
      <c r="C118" s="119" t="s">
        <v>136</v>
      </c>
      <c r="D118" s="120"/>
      <c r="E118" s="121"/>
      <c r="F118" s="119" t="s">
        <v>138</v>
      </c>
      <c r="G118" s="120"/>
      <c r="H118" s="120"/>
      <c r="I118" s="120"/>
      <c r="J118" s="121"/>
      <c r="K118" s="116" t="s">
        <v>21</v>
      </c>
      <c r="L118" s="116" t="s">
        <v>22</v>
      </c>
      <c r="M118" s="43" t="s">
        <v>5</v>
      </c>
      <c r="N118" s="43" t="s">
        <v>6</v>
      </c>
      <c r="O118" s="43" t="s">
        <v>7</v>
      </c>
      <c r="P118" s="43" t="s">
        <v>8</v>
      </c>
      <c r="Q118" s="43" t="s">
        <v>9</v>
      </c>
      <c r="R118" s="43" t="s">
        <v>10</v>
      </c>
      <c r="S118" s="43" t="s">
        <v>11</v>
      </c>
      <c r="T118" s="39"/>
    </row>
    <row r="119" spans="2:20" ht="22.5" x14ac:dyDescent="0.55000000000000004">
      <c r="B119" s="117"/>
      <c r="C119" s="122"/>
      <c r="D119" s="123"/>
      <c r="E119" s="124"/>
      <c r="F119" s="122"/>
      <c r="G119" s="123"/>
      <c r="H119" s="123"/>
      <c r="I119" s="123"/>
      <c r="J119" s="124"/>
      <c r="K119" s="117"/>
      <c r="L119" s="117"/>
      <c r="M119" s="48">
        <f>M109+M114</f>
        <v>10900</v>
      </c>
      <c r="N119" s="48">
        <f t="shared" ref="N119:R121" si="12">N109+N114</f>
        <v>20450</v>
      </c>
      <c r="O119" s="48">
        <f t="shared" si="12"/>
        <v>31945</v>
      </c>
      <c r="P119" s="48">
        <f t="shared" si="12"/>
        <v>44590</v>
      </c>
      <c r="Q119" s="48">
        <f t="shared" si="12"/>
        <v>58489</v>
      </c>
      <c r="R119" s="48">
        <f t="shared" si="12"/>
        <v>73746</v>
      </c>
      <c r="S119" s="48">
        <f>R119</f>
        <v>73746</v>
      </c>
      <c r="T119" s="33"/>
    </row>
    <row r="120" spans="2:20" ht="22.5" x14ac:dyDescent="0.55000000000000004">
      <c r="B120" s="117"/>
      <c r="C120" s="122"/>
      <c r="D120" s="123"/>
      <c r="E120" s="124"/>
      <c r="F120" s="122"/>
      <c r="G120" s="123"/>
      <c r="H120" s="123"/>
      <c r="I120" s="123"/>
      <c r="J120" s="124"/>
      <c r="K120" s="117"/>
      <c r="L120" s="117"/>
      <c r="M120" s="43" t="s">
        <v>13</v>
      </c>
      <c r="N120" s="43" t="s">
        <v>14</v>
      </c>
      <c r="O120" s="43" t="s">
        <v>15</v>
      </c>
      <c r="P120" s="43" t="s">
        <v>16</v>
      </c>
      <c r="Q120" s="43" t="s">
        <v>17</v>
      </c>
      <c r="R120" s="43" t="s">
        <v>18</v>
      </c>
      <c r="S120" s="43" t="s">
        <v>19</v>
      </c>
      <c r="T120" s="43" t="s">
        <v>20</v>
      </c>
    </row>
    <row r="121" spans="2:20" ht="22.5" x14ac:dyDescent="0.55000000000000004">
      <c r="B121" s="118"/>
      <c r="C121" s="125"/>
      <c r="D121" s="126"/>
      <c r="E121" s="127"/>
      <c r="F121" s="125"/>
      <c r="G121" s="126"/>
      <c r="H121" s="126"/>
      <c r="I121" s="126"/>
      <c r="J121" s="127"/>
      <c r="K121" s="118"/>
      <c r="L121" s="118"/>
      <c r="M121" s="48">
        <f>M111+M116</f>
        <v>90466</v>
      </c>
      <c r="N121" s="48">
        <f t="shared" si="12"/>
        <v>108858</v>
      </c>
      <c r="O121" s="48">
        <f t="shared" si="12"/>
        <v>129027</v>
      </c>
      <c r="P121" s="48">
        <f t="shared" si="12"/>
        <v>151181</v>
      </c>
      <c r="Q121" s="48">
        <f t="shared" si="12"/>
        <v>175530</v>
      </c>
      <c r="R121" s="48">
        <f t="shared" si="12"/>
        <v>202282</v>
      </c>
      <c r="S121" s="48">
        <f>R121</f>
        <v>202282</v>
      </c>
      <c r="T121" s="48">
        <f>R121</f>
        <v>202282</v>
      </c>
    </row>
    <row r="122" spans="2:20" ht="18" thickBot="1" x14ac:dyDescent="0.6"/>
    <row r="123" spans="2:20" ht="22.5" x14ac:dyDescent="0.55000000000000004">
      <c r="B123" s="116" t="s">
        <v>140</v>
      </c>
      <c r="C123" s="119" t="s">
        <v>139</v>
      </c>
      <c r="D123" s="120"/>
      <c r="E123" s="121"/>
      <c r="F123" s="119" t="s">
        <v>141</v>
      </c>
      <c r="G123" s="120"/>
      <c r="H123" s="120"/>
      <c r="I123" s="120"/>
      <c r="J123" s="121"/>
      <c r="K123" s="116" t="s">
        <v>21</v>
      </c>
      <c r="L123" s="116" t="s">
        <v>22</v>
      </c>
      <c r="M123" s="43" t="s">
        <v>5</v>
      </c>
      <c r="N123" s="43" t="s">
        <v>6</v>
      </c>
      <c r="O123" s="43" t="s">
        <v>7</v>
      </c>
      <c r="P123" s="43" t="s">
        <v>8</v>
      </c>
      <c r="Q123" s="43" t="s">
        <v>9</v>
      </c>
      <c r="R123" s="43" t="s">
        <v>10</v>
      </c>
      <c r="S123" s="43" t="s">
        <v>11</v>
      </c>
      <c r="T123" s="39"/>
    </row>
    <row r="124" spans="2:20" ht="22.5" x14ac:dyDescent="0.55000000000000004">
      <c r="B124" s="117"/>
      <c r="C124" s="122"/>
      <c r="D124" s="123"/>
      <c r="E124" s="124"/>
      <c r="F124" s="122"/>
      <c r="G124" s="123"/>
      <c r="H124" s="123"/>
      <c r="I124" s="123"/>
      <c r="J124" s="124"/>
      <c r="K124" s="117"/>
      <c r="L124" s="117"/>
      <c r="M124" s="48">
        <f>M39-M119</f>
        <v>0</v>
      </c>
      <c r="N124" s="48">
        <f t="shared" ref="N124:T126" si="13">N39-N119</f>
        <v>0</v>
      </c>
      <c r="O124" s="48">
        <f t="shared" si="13"/>
        <v>0</v>
      </c>
      <c r="P124" s="48">
        <f t="shared" si="13"/>
        <v>0</v>
      </c>
      <c r="Q124" s="48">
        <f t="shared" si="13"/>
        <v>0</v>
      </c>
      <c r="R124" s="48">
        <f t="shared" si="13"/>
        <v>0</v>
      </c>
      <c r="S124" s="48">
        <f t="shared" si="13"/>
        <v>0</v>
      </c>
      <c r="T124" s="33"/>
    </row>
    <row r="125" spans="2:20" ht="22.5" x14ac:dyDescent="0.55000000000000004">
      <c r="B125" s="117"/>
      <c r="C125" s="122"/>
      <c r="D125" s="123"/>
      <c r="E125" s="124"/>
      <c r="F125" s="122"/>
      <c r="G125" s="123"/>
      <c r="H125" s="123"/>
      <c r="I125" s="123"/>
      <c r="J125" s="124"/>
      <c r="K125" s="117"/>
      <c r="L125" s="117"/>
      <c r="M125" s="43" t="s">
        <v>13</v>
      </c>
      <c r="N125" s="43" t="s">
        <v>14</v>
      </c>
      <c r="O125" s="43" t="s">
        <v>15</v>
      </c>
      <c r="P125" s="43" t="s">
        <v>16</v>
      </c>
      <c r="Q125" s="43" t="s">
        <v>17</v>
      </c>
      <c r="R125" s="43" t="s">
        <v>18</v>
      </c>
      <c r="S125" s="43" t="s">
        <v>19</v>
      </c>
      <c r="T125" s="43" t="s">
        <v>20</v>
      </c>
    </row>
    <row r="126" spans="2:20" ht="22.5" x14ac:dyDescent="0.55000000000000004">
      <c r="B126" s="118"/>
      <c r="C126" s="125"/>
      <c r="D126" s="126"/>
      <c r="E126" s="127"/>
      <c r="F126" s="125"/>
      <c r="G126" s="126"/>
      <c r="H126" s="126"/>
      <c r="I126" s="126"/>
      <c r="J126" s="127"/>
      <c r="K126" s="118"/>
      <c r="L126" s="118"/>
      <c r="M126" s="48">
        <f>M41-M121</f>
        <v>0</v>
      </c>
      <c r="N126" s="48">
        <f t="shared" si="13"/>
        <v>0</v>
      </c>
      <c r="O126" s="48">
        <f t="shared" si="13"/>
        <v>0</v>
      </c>
      <c r="P126" s="48">
        <f t="shared" si="13"/>
        <v>0</v>
      </c>
      <c r="Q126" s="48">
        <f t="shared" si="13"/>
        <v>0</v>
      </c>
      <c r="R126" s="48">
        <f t="shared" si="13"/>
        <v>0</v>
      </c>
      <c r="S126" s="48">
        <f t="shared" si="13"/>
        <v>0</v>
      </c>
      <c r="T126" s="48">
        <f t="shared" si="13"/>
        <v>0</v>
      </c>
    </row>
    <row r="128" spans="2:20" ht="68.400000000000006" customHeight="1" x14ac:dyDescent="0.55000000000000004">
      <c r="B128" s="113" t="s">
        <v>167</v>
      </c>
      <c r="C128" s="114"/>
      <c r="D128" s="114"/>
      <c r="E128" s="114"/>
      <c r="F128" s="114"/>
      <c r="G128" s="114"/>
      <c r="H128" s="114"/>
      <c r="I128" s="114"/>
      <c r="J128" s="114"/>
      <c r="K128" s="114"/>
      <c r="L128" s="114"/>
      <c r="M128" s="114"/>
      <c r="N128" s="114"/>
      <c r="O128" s="114"/>
      <c r="P128" s="114"/>
      <c r="Q128" s="114"/>
      <c r="R128" s="114"/>
      <c r="S128" s="114"/>
      <c r="T128" s="115"/>
    </row>
    <row r="130" spans="2:20" ht="18" thickBot="1" x14ac:dyDescent="0.6"/>
    <row r="131" spans="2:20" ht="29" thickBot="1" x14ac:dyDescent="0.6">
      <c r="B131" s="150" t="s">
        <v>142</v>
      </c>
      <c r="C131" s="145"/>
      <c r="D131" s="145"/>
      <c r="E131" s="145"/>
      <c r="F131" s="145"/>
      <c r="G131" s="145"/>
      <c r="H131" s="145"/>
      <c r="I131" s="145"/>
      <c r="J131" s="145"/>
      <c r="K131" s="145"/>
      <c r="L131" s="145"/>
      <c r="M131" s="145"/>
      <c r="N131" s="145"/>
      <c r="O131" s="145"/>
      <c r="P131" s="145"/>
      <c r="Q131" s="145"/>
      <c r="R131" s="145"/>
      <c r="S131" s="145"/>
      <c r="T131" s="151"/>
    </row>
    <row r="132" spans="2:20" x14ac:dyDescent="0.55000000000000004">
      <c r="B132" s="40" t="s">
        <v>1</v>
      </c>
      <c r="C132" s="147" t="s">
        <v>2</v>
      </c>
      <c r="D132" s="148"/>
      <c r="E132" s="149"/>
      <c r="F132" s="147" t="s">
        <v>12</v>
      </c>
      <c r="G132" s="148"/>
      <c r="H132" s="148"/>
      <c r="I132" s="148"/>
      <c r="J132" s="149"/>
      <c r="K132" s="42" t="s">
        <v>3</v>
      </c>
      <c r="L132" s="42" t="s">
        <v>4</v>
      </c>
    </row>
    <row r="133" spans="2:20" ht="18" thickBot="1" x14ac:dyDescent="0.6"/>
    <row r="134" spans="2:20" ht="22.5" x14ac:dyDescent="0.55000000000000004">
      <c r="B134" s="116" t="s">
        <v>143</v>
      </c>
      <c r="C134" s="140" t="s">
        <v>144</v>
      </c>
      <c r="D134" s="120"/>
      <c r="E134" s="121"/>
      <c r="F134" s="119" t="s">
        <v>145</v>
      </c>
      <c r="G134" s="120"/>
      <c r="H134" s="120"/>
      <c r="I134" s="120"/>
      <c r="J134" s="121"/>
      <c r="K134" s="116" t="s">
        <v>21</v>
      </c>
      <c r="L134" s="116" t="s">
        <v>22</v>
      </c>
      <c r="M134" s="43" t="s">
        <v>5</v>
      </c>
      <c r="N134" s="43" t="s">
        <v>6</v>
      </c>
      <c r="O134" s="43" t="s">
        <v>7</v>
      </c>
      <c r="P134" s="43" t="s">
        <v>8</v>
      </c>
      <c r="Q134" s="43" t="s">
        <v>9</v>
      </c>
      <c r="R134" s="43" t="s">
        <v>10</v>
      </c>
      <c r="S134" s="43" t="s">
        <v>11</v>
      </c>
      <c r="T134" s="39"/>
    </row>
    <row r="135" spans="2:20" ht="22.5" x14ac:dyDescent="0.55000000000000004">
      <c r="B135" s="117"/>
      <c r="C135" s="122"/>
      <c r="D135" s="123"/>
      <c r="E135" s="124"/>
      <c r="F135" s="122"/>
      <c r="G135" s="123"/>
      <c r="H135" s="123"/>
      <c r="I135" s="123"/>
      <c r="J135" s="124"/>
      <c r="K135" s="117"/>
      <c r="L135" s="117"/>
      <c r="M135" s="48">
        <f>A①_入力!M35</f>
        <v>9900</v>
      </c>
      <c r="N135" s="48">
        <f>A①_入力!N35</f>
        <v>10450</v>
      </c>
      <c r="O135" s="48">
        <f>A①_入力!O35</f>
        <v>11495</v>
      </c>
      <c r="P135" s="48">
        <f>A①_入力!P35</f>
        <v>12645</v>
      </c>
      <c r="Q135" s="48">
        <f>A①_入力!Q35</f>
        <v>13899</v>
      </c>
      <c r="R135" s="48">
        <f>A①_入力!R35</f>
        <v>15257</v>
      </c>
      <c r="S135" s="48">
        <f>SUM(M135:R135)</f>
        <v>73646</v>
      </c>
      <c r="T135" s="33"/>
    </row>
    <row r="136" spans="2:20" ht="22.5" x14ac:dyDescent="0.55000000000000004">
      <c r="B136" s="117"/>
      <c r="C136" s="122"/>
      <c r="D136" s="123"/>
      <c r="E136" s="124"/>
      <c r="F136" s="122"/>
      <c r="G136" s="123"/>
      <c r="H136" s="123"/>
      <c r="I136" s="123"/>
      <c r="J136" s="124"/>
      <c r="K136" s="117"/>
      <c r="L136" s="117"/>
      <c r="M136" s="43" t="s">
        <v>13</v>
      </c>
      <c r="N136" s="43" t="s">
        <v>14</v>
      </c>
      <c r="O136" s="43" t="s">
        <v>15</v>
      </c>
      <c r="P136" s="43" t="s">
        <v>16</v>
      </c>
      <c r="Q136" s="43" t="s">
        <v>17</v>
      </c>
      <c r="R136" s="43" t="s">
        <v>18</v>
      </c>
      <c r="S136" s="43" t="s">
        <v>19</v>
      </c>
      <c r="T136" s="43" t="s">
        <v>20</v>
      </c>
    </row>
    <row r="137" spans="2:20" ht="22.5" x14ac:dyDescent="0.55000000000000004">
      <c r="B137" s="118"/>
      <c r="C137" s="125"/>
      <c r="D137" s="126"/>
      <c r="E137" s="127"/>
      <c r="F137" s="125"/>
      <c r="G137" s="126"/>
      <c r="H137" s="126"/>
      <c r="I137" s="126"/>
      <c r="J137" s="127"/>
      <c r="K137" s="118"/>
      <c r="L137" s="118"/>
      <c r="M137" s="48">
        <f>A①_入力!M37</f>
        <v>16720</v>
      </c>
      <c r="N137" s="48">
        <f>A①_入力!N37</f>
        <v>18392</v>
      </c>
      <c r="O137" s="48">
        <f>A①_入力!O37</f>
        <v>20169</v>
      </c>
      <c r="P137" s="48">
        <f>A①_入力!P37</f>
        <v>22154</v>
      </c>
      <c r="Q137" s="48">
        <f>A①_入力!Q37</f>
        <v>24349</v>
      </c>
      <c r="R137" s="48">
        <f>A①_入力!R37</f>
        <v>26752</v>
      </c>
      <c r="S137" s="48">
        <f>SUM(M137:R137)</f>
        <v>128536</v>
      </c>
      <c r="T137" s="48">
        <f>S135+S137</f>
        <v>202182</v>
      </c>
    </row>
    <row r="138" spans="2:20" ht="18" thickBot="1" x14ac:dyDescent="0.6"/>
    <row r="139" spans="2:20" ht="22.5" x14ac:dyDescent="0.55000000000000004">
      <c r="B139" s="116" t="s">
        <v>143</v>
      </c>
      <c r="C139" s="140" t="s">
        <v>146</v>
      </c>
      <c r="D139" s="120"/>
      <c r="E139" s="121"/>
      <c r="F139" s="119" t="s">
        <v>147</v>
      </c>
      <c r="G139" s="120"/>
      <c r="H139" s="120"/>
      <c r="I139" s="120"/>
      <c r="J139" s="121"/>
      <c r="K139" s="116" t="s">
        <v>21</v>
      </c>
      <c r="L139" s="116" t="s">
        <v>22</v>
      </c>
      <c r="M139" s="43" t="s">
        <v>5</v>
      </c>
      <c r="N139" s="43" t="s">
        <v>6</v>
      </c>
      <c r="O139" s="43" t="s">
        <v>7</v>
      </c>
      <c r="P139" s="43" t="s">
        <v>8</v>
      </c>
      <c r="Q139" s="43" t="s">
        <v>9</v>
      </c>
      <c r="R139" s="43" t="s">
        <v>10</v>
      </c>
      <c r="S139" s="43" t="s">
        <v>11</v>
      </c>
      <c r="T139" s="39"/>
    </row>
    <row r="140" spans="2:20" ht="22.5" x14ac:dyDescent="0.55000000000000004">
      <c r="B140" s="117"/>
      <c r="C140" s="122"/>
      <c r="D140" s="123"/>
      <c r="E140" s="124"/>
      <c r="F140" s="122"/>
      <c r="G140" s="123"/>
      <c r="H140" s="123"/>
      <c r="I140" s="123"/>
      <c r="J140" s="124"/>
      <c r="K140" s="117"/>
      <c r="L140" s="117"/>
      <c r="M140" s="48">
        <f>A①_入力!M56</f>
        <v>0</v>
      </c>
      <c r="N140" s="48">
        <f>A①_入力!N56</f>
        <v>900</v>
      </c>
      <c r="O140" s="48">
        <f>A①_入力!O56</f>
        <v>0</v>
      </c>
      <c r="P140" s="48">
        <f>A①_入力!P56</f>
        <v>0</v>
      </c>
      <c r="Q140" s="48">
        <f>A①_入力!Q56</f>
        <v>0</v>
      </c>
      <c r="R140" s="48">
        <f>A①_入力!R56</f>
        <v>0</v>
      </c>
      <c r="S140" s="48">
        <f>SUM(M140:R140)</f>
        <v>900</v>
      </c>
      <c r="T140" s="33"/>
    </row>
    <row r="141" spans="2:20" ht="22.5" x14ac:dyDescent="0.55000000000000004">
      <c r="B141" s="117"/>
      <c r="C141" s="122"/>
      <c r="D141" s="123"/>
      <c r="E141" s="124"/>
      <c r="F141" s="122"/>
      <c r="G141" s="123"/>
      <c r="H141" s="123"/>
      <c r="I141" s="123"/>
      <c r="J141" s="124"/>
      <c r="K141" s="117"/>
      <c r="L141" s="117"/>
      <c r="M141" s="43" t="s">
        <v>13</v>
      </c>
      <c r="N141" s="43" t="s">
        <v>14</v>
      </c>
      <c r="O141" s="43" t="s">
        <v>15</v>
      </c>
      <c r="P141" s="43" t="s">
        <v>16</v>
      </c>
      <c r="Q141" s="43" t="s">
        <v>17</v>
      </c>
      <c r="R141" s="43" t="s">
        <v>18</v>
      </c>
      <c r="S141" s="43" t="s">
        <v>19</v>
      </c>
      <c r="T141" s="43" t="s">
        <v>20</v>
      </c>
    </row>
    <row r="142" spans="2:20" ht="22.5" x14ac:dyDescent="0.55000000000000004">
      <c r="B142" s="118"/>
      <c r="C142" s="125"/>
      <c r="D142" s="126"/>
      <c r="E142" s="127"/>
      <c r="F142" s="125"/>
      <c r="G142" s="126"/>
      <c r="H142" s="126"/>
      <c r="I142" s="126"/>
      <c r="J142" s="127"/>
      <c r="K142" s="118"/>
      <c r="L142" s="118"/>
      <c r="M142" s="48">
        <f>A①_入力!M58</f>
        <v>0</v>
      </c>
      <c r="N142" s="48">
        <f>A①_入力!N58</f>
        <v>0</v>
      </c>
      <c r="O142" s="48">
        <f>A①_入力!O58</f>
        <v>0</v>
      </c>
      <c r="P142" s="48">
        <f>A①_入力!P58</f>
        <v>0</v>
      </c>
      <c r="Q142" s="48">
        <f>A①_入力!Q58</f>
        <v>0</v>
      </c>
      <c r="R142" s="48">
        <f>A①_入力!R58</f>
        <v>0</v>
      </c>
      <c r="S142" s="48">
        <f>SUM(M142:R142)</f>
        <v>0</v>
      </c>
      <c r="T142" s="48">
        <f>S140+S142</f>
        <v>900</v>
      </c>
    </row>
    <row r="143" spans="2:20" ht="18" thickBot="1" x14ac:dyDescent="0.6"/>
    <row r="144" spans="2:20" ht="22.5" x14ac:dyDescent="0.55000000000000004">
      <c r="B144" s="116" t="s">
        <v>148</v>
      </c>
      <c r="C144" s="119" t="s">
        <v>149</v>
      </c>
      <c r="D144" s="120"/>
      <c r="E144" s="121"/>
      <c r="F144" s="119" t="s">
        <v>150</v>
      </c>
      <c r="G144" s="120"/>
      <c r="H144" s="120"/>
      <c r="I144" s="120"/>
      <c r="J144" s="121"/>
      <c r="K144" s="116" t="s">
        <v>21</v>
      </c>
      <c r="L144" s="116" t="s">
        <v>22</v>
      </c>
      <c r="M144" s="43" t="s">
        <v>5</v>
      </c>
      <c r="N144" s="43" t="s">
        <v>6</v>
      </c>
      <c r="O144" s="43" t="s">
        <v>7</v>
      </c>
      <c r="P144" s="43" t="s">
        <v>8</v>
      </c>
      <c r="Q144" s="43" t="s">
        <v>9</v>
      </c>
      <c r="R144" s="43" t="s">
        <v>10</v>
      </c>
      <c r="S144" s="43" t="s">
        <v>11</v>
      </c>
      <c r="T144" s="39"/>
    </row>
    <row r="145" spans="2:20" ht="22.5" x14ac:dyDescent="0.55000000000000004">
      <c r="B145" s="117"/>
      <c r="C145" s="122"/>
      <c r="D145" s="123"/>
      <c r="E145" s="124"/>
      <c r="F145" s="122"/>
      <c r="G145" s="123"/>
      <c r="H145" s="123"/>
      <c r="I145" s="123"/>
      <c r="J145" s="124"/>
      <c r="K145" s="117"/>
      <c r="L145" s="117"/>
      <c r="M145" s="48">
        <f>M135-M140</f>
        <v>9900</v>
      </c>
      <c r="N145" s="48">
        <f t="shared" ref="N145:R147" si="14">N135-N140</f>
        <v>9550</v>
      </c>
      <c r="O145" s="48">
        <f t="shared" si="14"/>
        <v>11495</v>
      </c>
      <c r="P145" s="48">
        <f t="shared" si="14"/>
        <v>12645</v>
      </c>
      <c r="Q145" s="48">
        <f t="shared" si="14"/>
        <v>13899</v>
      </c>
      <c r="R145" s="48">
        <f t="shared" si="14"/>
        <v>15257</v>
      </c>
      <c r="S145" s="48">
        <f>SUM(M145:R145)</f>
        <v>72746</v>
      </c>
      <c r="T145" s="33"/>
    </row>
    <row r="146" spans="2:20" ht="22.5" x14ac:dyDescent="0.55000000000000004">
      <c r="B146" s="117"/>
      <c r="C146" s="122"/>
      <c r="D146" s="123"/>
      <c r="E146" s="124"/>
      <c r="F146" s="122"/>
      <c r="G146" s="123"/>
      <c r="H146" s="123"/>
      <c r="I146" s="123"/>
      <c r="J146" s="124"/>
      <c r="K146" s="117"/>
      <c r="L146" s="117"/>
      <c r="M146" s="43" t="s">
        <v>13</v>
      </c>
      <c r="N146" s="43" t="s">
        <v>14</v>
      </c>
      <c r="O146" s="43" t="s">
        <v>15</v>
      </c>
      <c r="P146" s="43" t="s">
        <v>16</v>
      </c>
      <c r="Q146" s="43" t="s">
        <v>17</v>
      </c>
      <c r="R146" s="43" t="s">
        <v>18</v>
      </c>
      <c r="S146" s="43" t="s">
        <v>19</v>
      </c>
      <c r="T146" s="43" t="s">
        <v>20</v>
      </c>
    </row>
    <row r="147" spans="2:20" ht="22.5" x14ac:dyDescent="0.55000000000000004">
      <c r="B147" s="118"/>
      <c r="C147" s="125"/>
      <c r="D147" s="126"/>
      <c r="E147" s="127"/>
      <c r="F147" s="125"/>
      <c r="G147" s="126"/>
      <c r="H147" s="126"/>
      <c r="I147" s="126"/>
      <c r="J147" s="127"/>
      <c r="K147" s="118"/>
      <c r="L147" s="118"/>
      <c r="M147" s="48">
        <f>M137-M142</f>
        <v>16720</v>
      </c>
      <c r="N147" s="48">
        <f t="shared" si="14"/>
        <v>18392</v>
      </c>
      <c r="O147" s="48">
        <f t="shared" si="14"/>
        <v>20169</v>
      </c>
      <c r="P147" s="48">
        <f t="shared" si="14"/>
        <v>22154</v>
      </c>
      <c r="Q147" s="48">
        <f t="shared" si="14"/>
        <v>24349</v>
      </c>
      <c r="R147" s="48">
        <f t="shared" si="14"/>
        <v>26752</v>
      </c>
      <c r="S147" s="48">
        <f>SUM(M147:R147)</f>
        <v>128536</v>
      </c>
      <c r="T147" s="48">
        <f>S145+S147</f>
        <v>201282</v>
      </c>
    </row>
    <row r="148" spans="2:20" ht="18" thickBot="1" x14ac:dyDescent="0.6"/>
    <row r="149" spans="2:20" ht="22.5" x14ac:dyDescent="0.55000000000000004">
      <c r="B149" s="116" t="s">
        <v>154</v>
      </c>
      <c r="C149" s="119" t="s">
        <v>152</v>
      </c>
      <c r="D149" s="120"/>
      <c r="E149" s="121"/>
      <c r="F149" s="119" t="s">
        <v>151</v>
      </c>
      <c r="G149" s="120"/>
      <c r="H149" s="120"/>
      <c r="I149" s="120"/>
      <c r="J149" s="121"/>
      <c r="K149" s="116" t="s">
        <v>21</v>
      </c>
      <c r="L149" s="116" t="s">
        <v>22</v>
      </c>
      <c r="M149" s="43" t="s">
        <v>5</v>
      </c>
      <c r="N149" s="43" t="s">
        <v>6</v>
      </c>
      <c r="O149" s="43" t="s">
        <v>7</v>
      </c>
      <c r="P149" s="43" t="s">
        <v>8</v>
      </c>
      <c r="Q149" s="43" t="s">
        <v>9</v>
      </c>
      <c r="R149" s="43" t="s">
        <v>10</v>
      </c>
      <c r="S149" s="43" t="s">
        <v>11</v>
      </c>
      <c r="T149" s="39"/>
    </row>
    <row r="150" spans="2:20" ht="22.5" x14ac:dyDescent="0.55000000000000004">
      <c r="B150" s="117"/>
      <c r="C150" s="122"/>
      <c r="D150" s="123"/>
      <c r="E150" s="124"/>
      <c r="F150" s="122"/>
      <c r="G150" s="123"/>
      <c r="H150" s="123"/>
      <c r="I150" s="123"/>
      <c r="J150" s="124"/>
      <c r="K150" s="117"/>
      <c r="L150" s="117"/>
      <c r="M150" s="48">
        <f>M114</f>
        <v>1000</v>
      </c>
      <c r="N150" s="48">
        <f t="shared" ref="N150:R152" si="15">N114</f>
        <v>10900</v>
      </c>
      <c r="O150" s="48">
        <f t="shared" si="15"/>
        <v>20450</v>
      </c>
      <c r="P150" s="48">
        <f t="shared" si="15"/>
        <v>31945</v>
      </c>
      <c r="Q150" s="48">
        <f t="shared" si="15"/>
        <v>44590</v>
      </c>
      <c r="R150" s="48">
        <f t="shared" si="15"/>
        <v>58489</v>
      </c>
      <c r="S150" s="48">
        <f>M150</f>
        <v>1000</v>
      </c>
      <c r="T150" s="33"/>
    </row>
    <row r="151" spans="2:20" ht="22.5" x14ac:dyDescent="0.55000000000000004">
      <c r="B151" s="117"/>
      <c r="C151" s="122"/>
      <c r="D151" s="123"/>
      <c r="E151" s="124"/>
      <c r="F151" s="122"/>
      <c r="G151" s="123"/>
      <c r="H151" s="123"/>
      <c r="I151" s="123"/>
      <c r="J151" s="124"/>
      <c r="K151" s="117"/>
      <c r="L151" s="117"/>
      <c r="M151" s="43" t="s">
        <v>13</v>
      </c>
      <c r="N151" s="43" t="s">
        <v>14</v>
      </c>
      <c r="O151" s="43" t="s">
        <v>15</v>
      </c>
      <c r="P151" s="43" t="s">
        <v>16</v>
      </c>
      <c r="Q151" s="43" t="s">
        <v>17</v>
      </c>
      <c r="R151" s="43" t="s">
        <v>18</v>
      </c>
      <c r="S151" s="43" t="s">
        <v>19</v>
      </c>
      <c r="T151" s="43" t="s">
        <v>20</v>
      </c>
    </row>
    <row r="152" spans="2:20" ht="22.5" x14ac:dyDescent="0.55000000000000004">
      <c r="B152" s="118"/>
      <c r="C152" s="125"/>
      <c r="D152" s="126"/>
      <c r="E152" s="127"/>
      <c r="F152" s="125"/>
      <c r="G152" s="126"/>
      <c r="H152" s="126"/>
      <c r="I152" s="126"/>
      <c r="J152" s="127"/>
      <c r="K152" s="118"/>
      <c r="L152" s="118"/>
      <c r="M152" s="48">
        <f>M116</f>
        <v>73746</v>
      </c>
      <c r="N152" s="48">
        <f t="shared" si="15"/>
        <v>90466</v>
      </c>
      <c r="O152" s="48">
        <f t="shared" si="15"/>
        <v>108858</v>
      </c>
      <c r="P152" s="48">
        <f t="shared" si="15"/>
        <v>129027</v>
      </c>
      <c r="Q152" s="48">
        <f t="shared" si="15"/>
        <v>151181</v>
      </c>
      <c r="R152" s="48">
        <f t="shared" si="15"/>
        <v>175530</v>
      </c>
      <c r="S152" s="48">
        <f>R150</f>
        <v>58489</v>
      </c>
      <c r="T152" s="48">
        <f>M150</f>
        <v>1000</v>
      </c>
    </row>
    <row r="153" spans="2:20" ht="18" thickBot="1" x14ac:dyDescent="0.6"/>
    <row r="154" spans="2:20" ht="22.5" x14ac:dyDescent="0.55000000000000004">
      <c r="B154" s="116" t="s">
        <v>155</v>
      </c>
      <c r="C154" s="119" t="s">
        <v>153</v>
      </c>
      <c r="D154" s="120"/>
      <c r="E154" s="121"/>
      <c r="F154" s="119" t="s">
        <v>156</v>
      </c>
      <c r="G154" s="120"/>
      <c r="H154" s="120"/>
      <c r="I154" s="120"/>
      <c r="J154" s="121"/>
      <c r="K154" s="116" t="s">
        <v>21</v>
      </c>
      <c r="L154" s="116" t="s">
        <v>22</v>
      </c>
      <c r="M154" s="43" t="s">
        <v>5</v>
      </c>
      <c r="N154" s="43" t="s">
        <v>6</v>
      </c>
      <c r="O154" s="43" t="s">
        <v>7</v>
      </c>
      <c r="P154" s="43" t="s">
        <v>8</v>
      </c>
      <c r="Q154" s="43" t="s">
        <v>9</v>
      </c>
      <c r="R154" s="43" t="s">
        <v>10</v>
      </c>
      <c r="S154" s="43" t="s">
        <v>11</v>
      </c>
      <c r="T154" s="39"/>
    </row>
    <row r="155" spans="2:20" ht="22.5" x14ac:dyDescent="0.55000000000000004">
      <c r="B155" s="117"/>
      <c r="C155" s="122"/>
      <c r="D155" s="123"/>
      <c r="E155" s="124"/>
      <c r="F155" s="122"/>
      <c r="G155" s="123"/>
      <c r="H155" s="123"/>
      <c r="I155" s="123"/>
      <c r="J155" s="124"/>
      <c r="K155" s="117"/>
      <c r="L155" s="117"/>
      <c r="M155" s="48">
        <f>M145+M150</f>
        <v>10900</v>
      </c>
      <c r="N155" s="48">
        <f t="shared" ref="N155:R155" si="16">N145+N150</f>
        <v>20450</v>
      </c>
      <c r="O155" s="48">
        <f t="shared" si="16"/>
        <v>31945</v>
      </c>
      <c r="P155" s="48">
        <f t="shared" si="16"/>
        <v>44590</v>
      </c>
      <c r="Q155" s="48">
        <f t="shared" si="16"/>
        <v>58489</v>
      </c>
      <c r="R155" s="48">
        <f t="shared" si="16"/>
        <v>73746</v>
      </c>
      <c r="S155" s="48">
        <f>R155</f>
        <v>73746</v>
      </c>
      <c r="T155" s="33"/>
    </row>
    <row r="156" spans="2:20" ht="22.5" x14ac:dyDescent="0.55000000000000004">
      <c r="B156" s="117"/>
      <c r="C156" s="122"/>
      <c r="D156" s="123"/>
      <c r="E156" s="124"/>
      <c r="F156" s="122"/>
      <c r="G156" s="123"/>
      <c r="H156" s="123"/>
      <c r="I156" s="123"/>
      <c r="J156" s="124"/>
      <c r="K156" s="117"/>
      <c r="L156" s="117"/>
      <c r="M156" s="43" t="s">
        <v>13</v>
      </c>
      <c r="N156" s="43" t="s">
        <v>14</v>
      </c>
      <c r="O156" s="43" t="s">
        <v>15</v>
      </c>
      <c r="P156" s="43" t="s">
        <v>16</v>
      </c>
      <c r="Q156" s="43" t="s">
        <v>17</v>
      </c>
      <c r="R156" s="43" t="s">
        <v>18</v>
      </c>
      <c r="S156" s="43" t="s">
        <v>19</v>
      </c>
      <c r="T156" s="43" t="s">
        <v>20</v>
      </c>
    </row>
    <row r="157" spans="2:20" ht="22.5" x14ac:dyDescent="0.55000000000000004">
      <c r="B157" s="118"/>
      <c r="C157" s="125"/>
      <c r="D157" s="126"/>
      <c r="E157" s="127"/>
      <c r="F157" s="125"/>
      <c r="G157" s="126"/>
      <c r="H157" s="126"/>
      <c r="I157" s="126"/>
      <c r="J157" s="127"/>
      <c r="K157" s="118"/>
      <c r="L157" s="118"/>
      <c r="M157" s="48">
        <f>M147+M152</f>
        <v>90466</v>
      </c>
      <c r="N157" s="48">
        <f t="shared" ref="N157:R157" si="17">N147+N152</f>
        <v>108858</v>
      </c>
      <c r="O157" s="48">
        <f t="shared" si="17"/>
        <v>129027</v>
      </c>
      <c r="P157" s="48">
        <f t="shared" si="17"/>
        <v>151181</v>
      </c>
      <c r="Q157" s="48">
        <f t="shared" si="17"/>
        <v>175530</v>
      </c>
      <c r="R157" s="48">
        <f t="shared" si="17"/>
        <v>202282</v>
      </c>
      <c r="S157" s="48">
        <f>R157</f>
        <v>202282</v>
      </c>
      <c r="T157" s="48">
        <f>R157</f>
        <v>202282</v>
      </c>
    </row>
    <row r="158" spans="2:20" ht="18" thickBot="1" x14ac:dyDescent="0.6"/>
    <row r="159" spans="2:20" ht="22.5" x14ac:dyDescent="0.55000000000000004">
      <c r="B159" s="116" t="s">
        <v>140</v>
      </c>
      <c r="C159" s="119" t="s">
        <v>139</v>
      </c>
      <c r="D159" s="120"/>
      <c r="E159" s="121"/>
      <c r="F159" s="119" t="s">
        <v>141</v>
      </c>
      <c r="G159" s="120"/>
      <c r="H159" s="120"/>
      <c r="I159" s="120"/>
      <c r="J159" s="121"/>
      <c r="K159" s="116" t="s">
        <v>21</v>
      </c>
      <c r="L159" s="116" t="s">
        <v>22</v>
      </c>
      <c r="M159" s="43" t="s">
        <v>5</v>
      </c>
      <c r="N159" s="43" t="s">
        <v>6</v>
      </c>
      <c r="O159" s="43" t="s">
        <v>7</v>
      </c>
      <c r="P159" s="43" t="s">
        <v>8</v>
      </c>
      <c r="Q159" s="43" t="s">
        <v>9</v>
      </c>
      <c r="R159" s="43" t="s">
        <v>10</v>
      </c>
      <c r="S159" s="43" t="s">
        <v>11</v>
      </c>
      <c r="T159" s="39"/>
    </row>
    <row r="160" spans="2:20" ht="22.5" x14ac:dyDescent="0.55000000000000004">
      <c r="B160" s="117"/>
      <c r="C160" s="122"/>
      <c r="D160" s="123"/>
      <c r="E160" s="124"/>
      <c r="F160" s="122"/>
      <c r="G160" s="123"/>
      <c r="H160" s="123"/>
      <c r="I160" s="123"/>
      <c r="J160" s="124"/>
      <c r="K160" s="117"/>
      <c r="L160" s="117"/>
      <c r="M160" s="48">
        <f>M39-M155</f>
        <v>0</v>
      </c>
      <c r="N160" s="48">
        <f t="shared" ref="N160:T162" si="18">N39-N155</f>
        <v>0</v>
      </c>
      <c r="O160" s="48">
        <f t="shared" si="18"/>
        <v>0</v>
      </c>
      <c r="P160" s="48">
        <f t="shared" si="18"/>
        <v>0</v>
      </c>
      <c r="Q160" s="48">
        <f t="shared" si="18"/>
        <v>0</v>
      </c>
      <c r="R160" s="48">
        <f t="shared" si="18"/>
        <v>0</v>
      </c>
      <c r="S160" s="48">
        <f t="shared" si="18"/>
        <v>0</v>
      </c>
      <c r="T160" s="33"/>
    </row>
    <row r="161" spans="2:20" ht="22.5" x14ac:dyDescent="0.55000000000000004">
      <c r="B161" s="117"/>
      <c r="C161" s="122"/>
      <c r="D161" s="123"/>
      <c r="E161" s="124"/>
      <c r="F161" s="122"/>
      <c r="G161" s="123"/>
      <c r="H161" s="123"/>
      <c r="I161" s="123"/>
      <c r="J161" s="124"/>
      <c r="K161" s="117"/>
      <c r="L161" s="117"/>
      <c r="M161" s="43" t="s">
        <v>13</v>
      </c>
      <c r="N161" s="43" t="s">
        <v>14</v>
      </c>
      <c r="O161" s="43" t="s">
        <v>15</v>
      </c>
      <c r="P161" s="43" t="s">
        <v>16</v>
      </c>
      <c r="Q161" s="43" t="s">
        <v>17</v>
      </c>
      <c r="R161" s="43" t="s">
        <v>18</v>
      </c>
      <c r="S161" s="43" t="s">
        <v>19</v>
      </c>
      <c r="T161" s="43" t="s">
        <v>20</v>
      </c>
    </row>
    <row r="162" spans="2:20" ht="22.5" x14ac:dyDescent="0.55000000000000004">
      <c r="B162" s="118"/>
      <c r="C162" s="125"/>
      <c r="D162" s="126"/>
      <c r="E162" s="127"/>
      <c r="F162" s="125"/>
      <c r="G162" s="126"/>
      <c r="H162" s="126"/>
      <c r="I162" s="126"/>
      <c r="J162" s="127"/>
      <c r="K162" s="118"/>
      <c r="L162" s="118"/>
      <c r="M162" s="48">
        <f>M41-M157</f>
        <v>0</v>
      </c>
      <c r="N162" s="48">
        <f t="shared" si="18"/>
        <v>0</v>
      </c>
      <c r="O162" s="48">
        <f t="shared" si="18"/>
        <v>0</v>
      </c>
      <c r="P162" s="48">
        <f t="shared" si="18"/>
        <v>0</v>
      </c>
      <c r="Q162" s="48">
        <f t="shared" si="18"/>
        <v>0</v>
      </c>
      <c r="R162" s="48">
        <f t="shared" si="18"/>
        <v>0</v>
      </c>
      <c r="S162" s="48">
        <f t="shared" si="18"/>
        <v>0</v>
      </c>
      <c r="T162" s="48">
        <f t="shared" si="18"/>
        <v>0</v>
      </c>
    </row>
    <row r="164" spans="2:20" ht="58.5" customHeight="1" x14ac:dyDescent="0.55000000000000004">
      <c r="B164" s="113" t="s">
        <v>168</v>
      </c>
      <c r="C164" s="114"/>
      <c r="D164" s="114"/>
      <c r="E164" s="114"/>
      <c r="F164" s="114"/>
      <c r="G164" s="114"/>
      <c r="H164" s="114"/>
      <c r="I164" s="114"/>
      <c r="J164" s="114"/>
      <c r="K164" s="114"/>
      <c r="L164" s="114"/>
      <c r="M164" s="114"/>
      <c r="N164" s="114"/>
      <c r="O164" s="114"/>
      <c r="P164" s="114"/>
      <c r="Q164" s="114"/>
      <c r="R164" s="114"/>
      <c r="S164" s="114"/>
      <c r="T164" s="115"/>
    </row>
  </sheetData>
  <mergeCells count="159">
    <mergeCell ref="B16:B18"/>
    <mergeCell ref="K16:K18"/>
    <mergeCell ref="L16:L18"/>
    <mergeCell ref="C15:E15"/>
    <mergeCell ref="F15:J15"/>
    <mergeCell ref="C16:E18"/>
    <mergeCell ref="F16:J18"/>
    <mergeCell ref="B19:B22"/>
    <mergeCell ref="C19:E22"/>
    <mergeCell ref="F19:J22"/>
    <mergeCell ref="K19:K22"/>
    <mergeCell ref="L19:L22"/>
    <mergeCell ref="C7:E7"/>
    <mergeCell ref="G7:I7"/>
    <mergeCell ref="B9:T9"/>
    <mergeCell ref="B11:T11"/>
    <mergeCell ref="B2:I2"/>
    <mergeCell ref="J2:L2"/>
    <mergeCell ref="B4:T4"/>
    <mergeCell ref="B5:T5"/>
    <mergeCell ref="B14:T14"/>
    <mergeCell ref="B36:T36"/>
    <mergeCell ref="C37:E37"/>
    <mergeCell ref="F37:J37"/>
    <mergeCell ref="B33:T33"/>
    <mergeCell ref="B23:B26"/>
    <mergeCell ref="C23:E26"/>
    <mergeCell ref="F23:J26"/>
    <mergeCell ref="K23:K26"/>
    <mergeCell ref="L23:L26"/>
    <mergeCell ref="B27:B30"/>
    <mergeCell ref="C27:E30"/>
    <mergeCell ref="F27:J30"/>
    <mergeCell ref="K27:K30"/>
    <mergeCell ref="L27:L30"/>
    <mergeCell ref="B38:B41"/>
    <mergeCell ref="C38:E41"/>
    <mergeCell ref="F38:J41"/>
    <mergeCell ref="K38:K41"/>
    <mergeCell ref="L38:L41"/>
    <mergeCell ref="B43:B46"/>
    <mergeCell ref="C43:E46"/>
    <mergeCell ref="F43:J46"/>
    <mergeCell ref="K43:K46"/>
    <mergeCell ref="L43:L46"/>
    <mergeCell ref="B53:B56"/>
    <mergeCell ref="C53:E56"/>
    <mergeCell ref="F53:J56"/>
    <mergeCell ref="K53:K56"/>
    <mergeCell ref="L53:L56"/>
    <mergeCell ref="B48:B51"/>
    <mergeCell ref="C48:E51"/>
    <mergeCell ref="F48:J51"/>
    <mergeCell ref="K48:K51"/>
    <mergeCell ref="L48:L51"/>
    <mergeCell ref="B63:B66"/>
    <mergeCell ref="C63:E66"/>
    <mergeCell ref="F63:J66"/>
    <mergeCell ref="K63:K66"/>
    <mergeCell ref="L63:L66"/>
    <mergeCell ref="B58:B61"/>
    <mergeCell ref="C58:E61"/>
    <mergeCell ref="F58:J61"/>
    <mergeCell ref="K58:K61"/>
    <mergeCell ref="L58:L61"/>
    <mergeCell ref="B73:B76"/>
    <mergeCell ref="C73:E76"/>
    <mergeCell ref="F73:J76"/>
    <mergeCell ref="K73:K76"/>
    <mergeCell ref="L73:L76"/>
    <mergeCell ref="B68:B71"/>
    <mergeCell ref="C68:E71"/>
    <mergeCell ref="F68:J71"/>
    <mergeCell ref="K68:K71"/>
    <mergeCell ref="L68:L71"/>
    <mergeCell ref="B83:B86"/>
    <mergeCell ref="C83:E86"/>
    <mergeCell ref="F83:J86"/>
    <mergeCell ref="K83:K86"/>
    <mergeCell ref="L83:L86"/>
    <mergeCell ref="B78:B81"/>
    <mergeCell ref="C78:E81"/>
    <mergeCell ref="F78:J81"/>
    <mergeCell ref="K78:K81"/>
    <mergeCell ref="L78:L81"/>
    <mergeCell ref="B108:B111"/>
    <mergeCell ref="C108:E111"/>
    <mergeCell ref="F108:J111"/>
    <mergeCell ref="K108:K111"/>
    <mergeCell ref="L108:L111"/>
    <mergeCell ref="B88:T88"/>
    <mergeCell ref="B103:B106"/>
    <mergeCell ref="C103:E106"/>
    <mergeCell ref="F103:J106"/>
    <mergeCell ref="K103:K106"/>
    <mergeCell ref="L103:L106"/>
    <mergeCell ref="B98:B101"/>
    <mergeCell ref="C98:E101"/>
    <mergeCell ref="F98:J101"/>
    <mergeCell ref="K98:K101"/>
    <mergeCell ref="L98:L101"/>
    <mergeCell ref="B91:T91"/>
    <mergeCell ref="C92:E92"/>
    <mergeCell ref="F92:J92"/>
    <mergeCell ref="B93:B96"/>
    <mergeCell ref="C93:E96"/>
    <mergeCell ref="F93:J96"/>
    <mergeCell ref="K93:K96"/>
    <mergeCell ref="L93:L96"/>
    <mergeCell ref="B118:B121"/>
    <mergeCell ref="C118:E121"/>
    <mergeCell ref="F118:J121"/>
    <mergeCell ref="K118:K121"/>
    <mergeCell ref="L118:L121"/>
    <mergeCell ref="B113:B116"/>
    <mergeCell ref="C113:E116"/>
    <mergeCell ref="F113:J116"/>
    <mergeCell ref="K113:K116"/>
    <mergeCell ref="L113:L116"/>
    <mergeCell ref="B128:T128"/>
    <mergeCell ref="B131:T131"/>
    <mergeCell ref="C132:E132"/>
    <mergeCell ref="F132:J132"/>
    <mergeCell ref="B123:B126"/>
    <mergeCell ref="C123:E126"/>
    <mergeCell ref="F123:J126"/>
    <mergeCell ref="K123:K126"/>
    <mergeCell ref="L123:L126"/>
    <mergeCell ref="B139:B142"/>
    <mergeCell ref="C139:E142"/>
    <mergeCell ref="F139:J142"/>
    <mergeCell ref="K139:K142"/>
    <mergeCell ref="L139:L142"/>
    <mergeCell ref="B134:B137"/>
    <mergeCell ref="C134:E137"/>
    <mergeCell ref="F134:J137"/>
    <mergeCell ref="K134:K137"/>
    <mergeCell ref="L134:L137"/>
    <mergeCell ref="B149:B152"/>
    <mergeCell ref="C149:E152"/>
    <mergeCell ref="F149:J152"/>
    <mergeCell ref="K149:K152"/>
    <mergeCell ref="L149:L152"/>
    <mergeCell ref="B144:B147"/>
    <mergeCell ref="C144:E147"/>
    <mergeCell ref="F144:J147"/>
    <mergeCell ref="K144:K147"/>
    <mergeCell ref="L144:L147"/>
    <mergeCell ref="B164:T164"/>
    <mergeCell ref="B159:B162"/>
    <mergeCell ref="C159:E162"/>
    <mergeCell ref="F159:J162"/>
    <mergeCell ref="K159:K162"/>
    <mergeCell ref="L159:L162"/>
    <mergeCell ref="B154:B157"/>
    <mergeCell ref="C154:E157"/>
    <mergeCell ref="F154:J157"/>
    <mergeCell ref="K154:K157"/>
    <mergeCell ref="L154:L157"/>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T96"/>
  <sheetViews>
    <sheetView showGridLines="0" zoomScale="60" zoomScaleNormal="60" workbookViewId="0"/>
  </sheetViews>
  <sheetFormatPr defaultRowHeight="18" x14ac:dyDescent="0.55000000000000004"/>
  <cols>
    <col min="1" max="1" width="3.4140625" customWidth="1"/>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5" t="s">
        <v>28</v>
      </c>
      <c r="C1" s="5"/>
      <c r="D1" s="5"/>
      <c r="E1" s="5"/>
      <c r="F1" s="5"/>
      <c r="G1" s="5"/>
      <c r="H1" s="5"/>
      <c r="I1" s="5"/>
      <c r="J1" s="5"/>
      <c r="K1" s="6"/>
      <c r="L1" s="6"/>
      <c r="M1" s="6"/>
      <c r="N1" s="6"/>
      <c r="O1" s="6"/>
      <c r="P1" s="6"/>
      <c r="Q1" s="6"/>
      <c r="R1" s="6"/>
      <c r="S1" s="34"/>
      <c r="T1" s="34"/>
    </row>
    <row r="2" spans="2:20" s="1" customFormat="1" ht="38" x14ac:dyDescent="1.25">
      <c r="B2" s="132" t="s">
        <v>29</v>
      </c>
      <c r="C2" s="132"/>
      <c r="D2" s="132"/>
      <c r="E2" s="132"/>
      <c r="F2" s="132"/>
      <c r="G2" s="132"/>
      <c r="H2" s="132"/>
      <c r="I2" s="132"/>
      <c r="J2" s="154" t="str">
        <f>A①_入力!J2</f>
        <v>3-2</v>
      </c>
      <c r="K2" s="154"/>
      <c r="L2" s="182" t="str">
        <f>A①_入力!M2</f>
        <v>第3-2問_売上関連のPL・BS・CF・資金計画（その３-2）</v>
      </c>
      <c r="M2" s="182"/>
      <c r="N2" s="182"/>
      <c r="O2" s="182"/>
      <c r="P2" s="182"/>
      <c r="Q2" s="182"/>
      <c r="R2" s="182"/>
      <c r="S2" s="182"/>
      <c r="T2" s="182"/>
    </row>
    <row r="3" spans="2:20" s="1" customFormat="1" ht="31.5" x14ac:dyDescent="1.05">
      <c r="B3" s="8"/>
      <c r="C3" s="30" t="s">
        <v>170</v>
      </c>
      <c r="D3" s="8"/>
      <c r="E3" s="8"/>
      <c r="F3" s="8"/>
      <c r="G3" s="8"/>
      <c r="H3" s="8"/>
      <c r="I3" s="8"/>
      <c r="J3" s="52" t="s">
        <v>161</v>
      </c>
      <c r="K3" s="9"/>
      <c r="L3" s="9"/>
      <c r="M3" s="9"/>
      <c r="N3" s="9"/>
      <c r="O3" s="9"/>
      <c r="P3" s="9"/>
      <c r="Q3" s="9"/>
      <c r="R3" s="9"/>
      <c r="S3" s="8"/>
      <c r="T3" s="10"/>
    </row>
    <row r="4" spans="2:20" s="1" customFormat="1" ht="22.5" x14ac:dyDescent="0.55000000000000004">
      <c r="B4" s="155" t="s">
        <v>0</v>
      </c>
      <c r="C4" s="155"/>
      <c r="D4" s="155"/>
      <c r="E4" s="155"/>
      <c r="F4" s="155"/>
      <c r="G4" s="155"/>
      <c r="H4" s="155"/>
      <c r="I4" s="155"/>
      <c r="J4" s="155"/>
      <c r="K4" s="155"/>
      <c r="L4" s="155"/>
      <c r="M4" s="155"/>
      <c r="N4" s="155"/>
      <c r="O4" s="155"/>
      <c r="P4" s="155"/>
      <c r="Q4" s="155"/>
      <c r="R4" s="155"/>
      <c r="S4" s="155"/>
      <c r="T4" s="155"/>
    </row>
    <row r="5" spans="2:20" s="1" customFormat="1" ht="46.75" customHeight="1" x14ac:dyDescent="0.55000000000000004">
      <c r="B5" s="183" t="s">
        <v>171</v>
      </c>
      <c r="C5" s="183"/>
      <c r="D5" s="183"/>
      <c r="E5" s="183"/>
      <c r="F5" s="183"/>
      <c r="G5" s="183"/>
      <c r="H5" s="183"/>
      <c r="I5" s="183"/>
      <c r="J5" s="183"/>
      <c r="K5" s="183"/>
      <c r="L5" s="183"/>
      <c r="M5" s="183"/>
      <c r="N5" s="183"/>
      <c r="O5" s="183"/>
      <c r="P5" s="183"/>
      <c r="Q5" s="183"/>
      <c r="R5" s="183"/>
      <c r="S5" s="183"/>
      <c r="T5" s="183"/>
    </row>
    <row r="6" spans="2:20" s="1" customFormat="1" thickBot="1" x14ac:dyDescent="0.6"/>
    <row r="7" spans="2:20" s="1" customFormat="1" ht="29" thickBot="1" x14ac:dyDescent="0.6">
      <c r="B7" s="11">
        <v>2</v>
      </c>
      <c r="C7" s="184" t="s">
        <v>172</v>
      </c>
      <c r="D7" s="184"/>
      <c r="E7" s="184"/>
      <c r="F7" s="11">
        <f>[1]A①_入力!F7</f>
        <v>1</v>
      </c>
      <c r="G7" s="131" t="s">
        <v>372</v>
      </c>
      <c r="H7" s="131"/>
      <c r="I7" s="131"/>
      <c r="J7" s="185" t="s">
        <v>173</v>
      </c>
      <c r="K7" s="186"/>
      <c r="L7" s="176" t="s">
        <v>266</v>
      </c>
      <c r="M7" s="177"/>
      <c r="N7" s="177"/>
      <c r="O7" s="181"/>
      <c r="P7" s="56" t="s">
        <v>174</v>
      </c>
      <c r="Q7" s="171" t="s">
        <v>267</v>
      </c>
      <c r="R7" s="173"/>
      <c r="S7"/>
      <c r="T7"/>
    </row>
    <row r="8" spans="2:20" ht="29" thickBot="1" x14ac:dyDescent="0.6">
      <c r="L8" s="176" t="s">
        <v>175</v>
      </c>
      <c r="M8" s="177"/>
      <c r="P8" s="56" t="s">
        <v>176</v>
      </c>
      <c r="Q8" s="171" t="s">
        <v>177</v>
      </c>
      <c r="R8" s="173"/>
    </row>
    <row r="9" spans="2:20" ht="18.5" thickBot="1" x14ac:dyDescent="0.6"/>
    <row r="10" spans="2:20" ht="29" thickBot="1" x14ac:dyDescent="0.6">
      <c r="B10" s="171" t="s">
        <v>178</v>
      </c>
      <c r="C10" s="172"/>
      <c r="D10" s="172"/>
      <c r="E10" s="172"/>
      <c r="F10" s="172"/>
      <c r="G10" s="172"/>
      <c r="H10" s="172"/>
      <c r="I10" s="172"/>
      <c r="J10" s="172"/>
      <c r="K10" s="173"/>
    </row>
    <row r="11" spans="2:20" ht="18.5" thickBot="1" x14ac:dyDescent="0.6"/>
    <row r="12" spans="2:20" ht="29" thickBot="1" x14ac:dyDescent="0.6">
      <c r="C12" s="57">
        <v>1</v>
      </c>
      <c r="D12" s="171" t="s">
        <v>179</v>
      </c>
      <c r="E12" s="172"/>
      <c r="F12" s="172"/>
      <c r="G12" s="172"/>
      <c r="H12" s="172"/>
      <c r="I12" s="173"/>
    </row>
    <row r="13" spans="2:20" ht="18.5" thickBot="1" x14ac:dyDescent="0.6"/>
    <row r="14" spans="2:20" ht="29.5" thickBot="1" x14ac:dyDescent="0.6">
      <c r="D14" s="57"/>
      <c r="E14" s="58" t="s">
        <v>180</v>
      </c>
      <c r="F14" s="59"/>
      <c r="G14" s="60"/>
      <c r="H14" s="61"/>
      <c r="I14" s="61"/>
      <c r="J14" s="61"/>
      <c r="K14" s="62"/>
    </row>
    <row r="16" spans="2:20" ht="18.5" thickBot="1" x14ac:dyDescent="0.6"/>
    <row r="17" spans="3:11" ht="29" thickBot="1" x14ac:dyDescent="0.6">
      <c r="C17" s="57">
        <v>2</v>
      </c>
      <c r="D17" s="171" t="s">
        <v>181</v>
      </c>
      <c r="E17" s="172"/>
      <c r="F17" s="172"/>
      <c r="G17" s="172"/>
      <c r="H17" s="172"/>
      <c r="I17" s="173"/>
    </row>
    <row r="18" spans="3:11" ht="18.5" thickBot="1" x14ac:dyDescent="0.6"/>
    <row r="19" spans="3:11" ht="29.5" thickBot="1" x14ac:dyDescent="0.6">
      <c r="D19" s="57"/>
      <c r="E19" s="178" t="s">
        <v>273</v>
      </c>
      <c r="F19" s="179"/>
      <c r="G19" s="179"/>
      <c r="H19" s="179"/>
      <c r="I19" s="179"/>
      <c r="J19" s="179"/>
      <c r="K19" s="180"/>
    </row>
    <row r="20" spans="3:11" ht="18.5" thickBot="1" x14ac:dyDescent="0.6"/>
    <row r="21" spans="3:11" ht="29" thickBot="1" x14ac:dyDescent="0.6">
      <c r="C21" s="57">
        <v>3</v>
      </c>
      <c r="D21" s="171" t="s">
        <v>182</v>
      </c>
      <c r="E21" s="172"/>
      <c r="F21" s="172"/>
      <c r="G21" s="172"/>
      <c r="H21" s="172"/>
      <c r="I21" s="173"/>
    </row>
    <row r="22" spans="3:11" ht="18.5" thickBot="1" x14ac:dyDescent="0.6"/>
    <row r="23" spans="3:11" ht="29.5" thickBot="1" x14ac:dyDescent="0.6">
      <c r="D23" s="57" t="s">
        <v>274</v>
      </c>
      <c r="E23" s="178" t="s">
        <v>183</v>
      </c>
      <c r="F23" s="179"/>
      <c r="G23" s="179"/>
      <c r="H23" s="179"/>
      <c r="I23" s="179"/>
      <c r="J23" s="179"/>
      <c r="K23" s="180"/>
    </row>
    <row r="26" spans="3:11" ht="18.5" thickBot="1" x14ac:dyDescent="0.6"/>
    <row r="27" spans="3:11" ht="29" thickBot="1" x14ac:dyDescent="0.6">
      <c r="C27" s="57">
        <v>4</v>
      </c>
      <c r="D27" s="171" t="s">
        <v>184</v>
      </c>
      <c r="E27" s="172"/>
      <c r="F27" s="172"/>
      <c r="G27" s="172"/>
      <c r="H27" s="172"/>
      <c r="I27" s="173"/>
    </row>
    <row r="28" spans="3:11" ht="26.5" x14ac:dyDescent="0.55000000000000004">
      <c r="D28" s="69" t="s">
        <v>225</v>
      </c>
    </row>
    <row r="30" spans="3:11" ht="28.5" x14ac:dyDescent="0.55000000000000004">
      <c r="D30" s="11" t="s">
        <v>186</v>
      </c>
      <c r="E30" s="131" t="s">
        <v>187</v>
      </c>
      <c r="F30" s="131"/>
      <c r="G30" s="131"/>
    </row>
    <row r="32" spans="3:11" ht="28.5" x14ac:dyDescent="0.55000000000000004">
      <c r="E32" s="11" t="s">
        <v>188</v>
      </c>
      <c r="F32" s="131" t="s">
        <v>189</v>
      </c>
      <c r="G32" s="131"/>
      <c r="H32" s="131"/>
    </row>
    <row r="33" spans="4:12" ht="28.75" customHeight="1" thickBot="1" x14ac:dyDescent="0.6">
      <c r="G33" s="69" t="s">
        <v>364</v>
      </c>
    </row>
    <row r="34" spans="4:12" ht="29.5" thickBot="1" x14ac:dyDescent="0.6">
      <c r="F34" s="57">
        <v>100</v>
      </c>
      <c r="G34" s="161"/>
      <c r="H34" s="175"/>
      <c r="I34" s="162"/>
      <c r="J34" s="63" t="s">
        <v>190</v>
      </c>
      <c r="K34" s="161" t="s">
        <v>191</v>
      </c>
      <c r="L34" s="162"/>
    </row>
    <row r="35" spans="4:12" ht="29.5" thickBot="1" x14ac:dyDescent="0.6">
      <c r="F35" s="57">
        <v>120</v>
      </c>
      <c r="G35" s="161"/>
      <c r="H35" s="175"/>
      <c r="I35" s="162"/>
      <c r="J35" s="63" t="s">
        <v>190</v>
      </c>
      <c r="K35" s="161" t="s">
        <v>191</v>
      </c>
      <c r="L35" s="162"/>
    </row>
    <row r="38" spans="4:12" ht="28.5" x14ac:dyDescent="0.55000000000000004">
      <c r="E38" s="11" t="s">
        <v>192</v>
      </c>
      <c r="F38" s="131" t="s">
        <v>193</v>
      </c>
      <c r="G38" s="131"/>
      <c r="H38" s="131"/>
    </row>
    <row r="39" spans="4:12" ht="29.5" thickBot="1" x14ac:dyDescent="0.6">
      <c r="F39" s="64"/>
      <c r="G39" s="69" t="s">
        <v>364</v>
      </c>
    </row>
    <row r="40" spans="4:12" ht="29.5" thickBot="1" x14ac:dyDescent="0.6">
      <c r="F40" s="57">
        <v>230</v>
      </c>
      <c r="G40" s="161"/>
      <c r="H40" s="175"/>
      <c r="I40" s="162"/>
      <c r="J40" s="63" t="s">
        <v>201</v>
      </c>
      <c r="K40" s="161" t="s">
        <v>191</v>
      </c>
      <c r="L40" s="162"/>
    </row>
    <row r="42" spans="4:12" ht="28.5" x14ac:dyDescent="0.55000000000000004">
      <c r="E42" s="11" t="s">
        <v>195</v>
      </c>
      <c r="F42" s="131" t="s">
        <v>196</v>
      </c>
      <c r="G42" s="131"/>
      <c r="H42" s="131"/>
    </row>
    <row r="43" spans="4:12" ht="29.5" thickBot="1" x14ac:dyDescent="0.6">
      <c r="F43" s="64"/>
    </row>
    <row r="44" spans="4:12" ht="29.5" thickBot="1" x14ac:dyDescent="0.6">
      <c r="F44" s="57">
        <v>310</v>
      </c>
      <c r="G44" s="161" t="s">
        <v>111</v>
      </c>
      <c r="H44" s="175"/>
      <c r="I44" s="162"/>
      <c r="J44" s="63" t="s">
        <v>201</v>
      </c>
      <c r="K44" s="161" t="s">
        <v>191</v>
      </c>
      <c r="L44" s="162"/>
    </row>
    <row r="45" spans="4:12" ht="29.5" thickBot="1" x14ac:dyDescent="0.6">
      <c r="F45" s="64"/>
    </row>
    <row r="46" spans="4:12" ht="29.5" thickBot="1" x14ac:dyDescent="0.6">
      <c r="F46" s="57">
        <v>380</v>
      </c>
      <c r="G46" s="161" t="s">
        <v>226</v>
      </c>
      <c r="H46" s="175"/>
      <c r="I46" s="162"/>
      <c r="J46" s="63" t="s">
        <v>201</v>
      </c>
      <c r="K46" s="161" t="s">
        <v>191</v>
      </c>
      <c r="L46" s="162"/>
    </row>
    <row r="48" spans="4:12" ht="28.5" x14ac:dyDescent="0.55000000000000004">
      <c r="D48" s="11" t="s">
        <v>197</v>
      </c>
      <c r="E48" s="131" t="s">
        <v>198</v>
      </c>
      <c r="F48" s="131"/>
      <c r="G48" s="131"/>
    </row>
    <row r="50" spans="4:12" ht="28.5" x14ac:dyDescent="0.55000000000000004">
      <c r="E50" s="11" t="s">
        <v>199</v>
      </c>
      <c r="F50" s="131" t="s">
        <v>200</v>
      </c>
      <c r="G50" s="131"/>
      <c r="H50" s="131"/>
    </row>
    <row r="51" spans="4:12" ht="25.75" customHeight="1" thickBot="1" x14ac:dyDescent="0.6">
      <c r="G51" s="69" t="s">
        <v>364</v>
      </c>
    </row>
    <row r="52" spans="4:12" ht="29.5" thickBot="1" x14ac:dyDescent="0.6">
      <c r="F52" s="57">
        <v>400</v>
      </c>
      <c r="G52" s="161"/>
      <c r="H52" s="175"/>
      <c r="I52" s="162"/>
      <c r="J52" s="63" t="s">
        <v>201</v>
      </c>
      <c r="K52" s="161" t="s">
        <v>191</v>
      </c>
      <c r="L52" s="162"/>
    </row>
    <row r="54" spans="4:12" ht="28.5" x14ac:dyDescent="0.55000000000000004">
      <c r="E54" s="11" t="s">
        <v>202</v>
      </c>
      <c r="F54" s="131" t="s">
        <v>203</v>
      </c>
      <c r="G54" s="131"/>
      <c r="H54" s="131"/>
    </row>
    <row r="55" spans="4:12" ht="29" x14ac:dyDescent="0.55000000000000004">
      <c r="F55" s="64" t="s">
        <v>194</v>
      </c>
    </row>
    <row r="56" spans="4:12" ht="28.5" x14ac:dyDescent="0.55000000000000004">
      <c r="D56" s="11" t="s">
        <v>204</v>
      </c>
      <c r="E56" s="131" t="s">
        <v>205</v>
      </c>
      <c r="F56" s="131"/>
      <c r="G56" s="131"/>
    </row>
    <row r="57" spans="4:12" ht="29" x14ac:dyDescent="0.55000000000000004">
      <c r="E57" s="64" t="s">
        <v>194</v>
      </c>
    </row>
    <row r="58" spans="4:12" ht="28.5" x14ac:dyDescent="0.55000000000000004">
      <c r="D58" s="11" t="s">
        <v>206</v>
      </c>
      <c r="E58" s="131" t="s">
        <v>207</v>
      </c>
      <c r="F58" s="131"/>
      <c r="G58" s="131"/>
    </row>
    <row r="59" spans="4:12" ht="29" x14ac:dyDescent="0.55000000000000004">
      <c r="E59" s="64"/>
    </row>
    <row r="60" spans="4:12" ht="28.5" x14ac:dyDescent="0.55000000000000004">
      <c r="E60" s="11" t="s">
        <v>227</v>
      </c>
      <c r="F60" s="131" t="s">
        <v>228</v>
      </c>
      <c r="G60" s="131"/>
      <c r="H60" s="131"/>
    </row>
    <row r="61" spans="4:12" ht="23.4" customHeight="1" thickBot="1" x14ac:dyDescent="0.6">
      <c r="G61" s="69" t="s">
        <v>364</v>
      </c>
    </row>
    <row r="62" spans="4:12" ht="29.5" thickBot="1" x14ac:dyDescent="0.6">
      <c r="F62" s="57">
        <v>910</v>
      </c>
      <c r="G62" s="161"/>
      <c r="H62" s="175"/>
      <c r="I62" s="162"/>
      <c r="J62" s="63" t="s">
        <v>201</v>
      </c>
      <c r="K62" s="161" t="s">
        <v>191</v>
      </c>
      <c r="L62" s="162"/>
    </row>
    <row r="63" spans="4:12" ht="29" x14ac:dyDescent="0.55000000000000004">
      <c r="E63" s="64"/>
    </row>
    <row r="64" spans="4:12" ht="28.5" x14ac:dyDescent="0.55000000000000004">
      <c r="E64" s="11" t="s">
        <v>229</v>
      </c>
      <c r="F64" s="131" t="s">
        <v>230</v>
      </c>
      <c r="G64" s="131"/>
      <c r="H64" s="131"/>
    </row>
    <row r="65" spans="4:15" ht="27" thickBot="1" x14ac:dyDescent="0.6">
      <c r="G65" s="69" t="s">
        <v>364</v>
      </c>
    </row>
    <row r="66" spans="4:15" ht="29.5" thickBot="1" x14ac:dyDescent="0.6">
      <c r="F66" s="57">
        <v>980</v>
      </c>
      <c r="G66" s="161"/>
      <c r="H66" s="175"/>
      <c r="I66" s="162"/>
      <c r="J66" s="63" t="s">
        <v>201</v>
      </c>
      <c r="K66" s="161" t="s">
        <v>191</v>
      </c>
      <c r="L66" s="162"/>
    </row>
    <row r="68" spans="4:15" ht="28.5" x14ac:dyDescent="0.55000000000000004">
      <c r="E68" s="11" t="s">
        <v>231</v>
      </c>
      <c r="F68" s="131" t="s">
        <v>232</v>
      </c>
      <c r="G68" s="131"/>
      <c r="H68" s="131"/>
    </row>
    <row r="69" spans="4:15" ht="27" thickBot="1" x14ac:dyDescent="0.6">
      <c r="G69" s="69" t="s">
        <v>364</v>
      </c>
    </row>
    <row r="70" spans="4:15" ht="29.5" thickBot="1" x14ac:dyDescent="0.6">
      <c r="F70" s="57">
        <v>990</v>
      </c>
      <c r="G70" s="161"/>
      <c r="H70" s="175"/>
      <c r="I70" s="162"/>
      <c r="J70" s="63" t="s">
        <v>190</v>
      </c>
      <c r="K70" s="161" t="s">
        <v>191</v>
      </c>
      <c r="L70" s="162"/>
    </row>
    <row r="72" spans="4:15" ht="29" x14ac:dyDescent="0.55000000000000004">
      <c r="E72" s="64"/>
    </row>
    <row r="73" spans="4:15" ht="29" x14ac:dyDescent="0.55000000000000004">
      <c r="D73" s="11" t="s">
        <v>208</v>
      </c>
      <c r="E73" s="131" t="s">
        <v>209</v>
      </c>
      <c r="F73" s="131"/>
      <c r="G73" s="131"/>
      <c r="H73" s="65" t="s">
        <v>210</v>
      </c>
    </row>
    <row r="74" spans="4:15" ht="13.25" customHeight="1" thickBot="1" x14ac:dyDescent="0.6"/>
    <row r="75" spans="4:15" ht="29.5" thickBot="1" x14ac:dyDescent="0.6">
      <c r="F75" s="57">
        <v>701</v>
      </c>
      <c r="G75" s="158" t="s">
        <v>211</v>
      </c>
      <c r="H75" s="159"/>
      <c r="I75" s="159"/>
      <c r="J75" s="159"/>
      <c r="K75" s="159"/>
      <c r="L75" s="160"/>
      <c r="M75" s="63" t="s">
        <v>190</v>
      </c>
      <c r="N75" s="161" t="s">
        <v>191</v>
      </c>
      <c r="O75" s="162"/>
    </row>
    <row r="76" spans="4:15" ht="29.5" thickBot="1" x14ac:dyDescent="0.6">
      <c r="G76" s="66" t="s">
        <v>212</v>
      </c>
    </row>
    <row r="77" spans="4:15" ht="29.5" thickBot="1" x14ac:dyDescent="0.6">
      <c r="F77" s="57">
        <v>702</v>
      </c>
      <c r="G77" s="158" t="s">
        <v>213</v>
      </c>
      <c r="H77" s="159"/>
      <c r="I77" s="159"/>
      <c r="J77" s="159"/>
      <c r="K77" s="159"/>
      <c r="L77" s="160"/>
      <c r="M77" s="63" t="s">
        <v>201</v>
      </c>
      <c r="N77" s="161" t="s">
        <v>191</v>
      </c>
      <c r="O77" s="162"/>
    </row>
    <row r="78" spans="4:15" ht="9" customHeight="1" thickBot="1" x14ac:dyDescent="0.6"/>
    <row r="79" spans="4:15" ht="29.5" thickBot="1" x14ac:dyDescent="0.6">
      <c r="F79" s="57">
        <v>703</v>
      </c>
      <c r="G79" s="158" t="s">
        <v>44</v>
      </c>
      <c r="H79" s="159"/>
      <c r="I79" s="159"/>
      <c r="J79" s="159"/>
      <c r="K79" s="159"/>
      <c r="L79" s="160"/>
      <c r="M79" s="63" t="s">
        <v>190</v>
      </c>
      <c r="N79" s="163" t="s">
        <v>214</v>
      </c>
      <c r="O79" s="164"/>
    </row>
    <row r="80" spans="4:15" ht="22.75" customHeight="1" thickBot="1" x14ac:dyDescent="0.6">
      <c r="G80" s="168" t="s">
        <v>215</v>
      </c>
      <c r="H80" s="169"/>
      <c r="I80" s="170"/>
    </row>
    <row r="81" spans="3:18" ht="29.5" thickBot="1" x14ac:dyDescent="0.6">
      <c r="G81" s="67" t="s">
        <v>216</v>
      </c>
      <c r="H81" s="61"/>
      <c r="I81" s="61"/>
      <c r="J81" s="61"/>
      <c r="K81" s="61"/>
      <c r="L81" s="61"/>
      <c r="M81" s="61"/>
      <c r="N81" s="61"/>
      <c r="O81" s="61"/>
      <c r="P81" s="61"/>
      <c r="Q81" s="61"/>
      <c r="R81" s="62"/>
    </row>
    <row r="82" spans="3:18" ht="29" x14ac:dyDescent="0.55000000000000004">
      <c r="G82" s="68" t="s">
        <v>217</v>
      </c>
    </row>
    <row r="83" spans="3:18" ht="18.5" thickBot="1" x14ac:dyDescent="0.6"/>
    <row r="84" spans="3:18" ht="29" thickBot="1" x14ac:dyDescent="0.6">
      <c r="C84" s="57">
        <v>5</v>
      </c>
      <c r="D84" s="171" t="s">
        <v>218</v>
      </c>
      <c r="E84" s="172"/>
      <c r="F84" s="172"/>
      <c r="G84" s="172"/>
      <c r="H84" s="172"/>
      <c r="I84" s="173"/>
    </row>
    <row r="86" spans="3:18" ht="28.5" x14ac:dyDescent="0.55000000000000004">
      <c r="D86" s="11" t="s">
        <v>219</v>
      </c>
      <c r="E86" s="174" t="s">
        <v>220</v>
      </c>
      <c r="F86" s="174"/>
      <c r="G86" s="174"/>
    </row>
    <row r="87" spans="3:18" ht="2.4" customHeight="1" x14ac:dyDescent="0.55000000000000004"/>
    <row r="88" spans="3:18" ht="9" customHeight="1" thickBot="1" x14ac:dyDescent="0.6"/>
    <row r="89" spans="3:18" ht="29" thickBot="1" x14ac:dyDescent="0.6">
      <c r="C89" s="57">
        <v>6</v>
      </c>
      <c r="D89" s="171" t="s">
        <v>221</v>
      </c>
      <c r="E89" s="172"/>
      <c r="F89" s="172"/>
      <c r="G89" s="172"/>
      <c r="H89" s="172"/>
      <c r="I89" s="173"/>
    </row>
    <row r="90" spans="3:18" ht="7.25" customHeight="1" x14ac:dyDescent="0.55000000000000004"/>
    <row r="91" spans="3:18" ht="21" customHeight="1" x14ac:dyDescent="0.55000000000000004">
      <c r="D91" s="64" t="s">
        <v>194</v>
      </c>
    </row>
    <row r="92" spans="3:18" ht="7.25" customHeight="1" thickBot="1" x14ac:dyDescent="0.6"/>
    <row r="93" spans="3:18" ht="29" thickBot="1" x14ac:dyDescent="0.6">
      <c r="C93" s="57">
        <v>7</v>
      </c>
      <c r="D93" s="171" t="s">
        <v>222</v>
      </c>
      <c r="E93" s="172"/>
      <c r="F93" s="172"/>
      <c r="G93" s="172"/>
      <c r="H93" s="172"/>
      <c r="I93" s="173"/>
    </row>
    <row r="94" spans="3:18" ht="11.4" customHeight="1" thickBot="1" x14ac:dyDescent="0.6"/>
    <row r="95" spans="3:18" ht="26.4" customHeight="1" thickBot="1" x14ac:dyDescent="0.6">
      <c r="D95" s="57" t="s">
        <v>233</v>
      </c>
      <c r="E95" s="165" t="s">
        <v>234</v>
      </c>
      <c r="F95" s="166"/>
      <c r="G95" s="166"/>
      <c r="H95" s="166"/>
      <c r="I95" s="166"/>
      <c r="J95" s="166"/>
      <c r="K95" s="166"/>
      <c r="L95" s="166"/>
      <c r="M95" s="166"/>
      <c r="N95" s="166"/>
      <c r="O95" s="167"/>
    </row>
    <row r="96" spans="3:18" hidden="1" x14ac:dyDescent="0.55000000000000004"/>
  </sheetData>
  <mergeCells count="62">
    <mergeCell ref="L7:O7"/>
    <mergeCell ref="B2:I2"/>
    <mergeCell ref="J2:K2"/>
    <mergeCell ref="L2:T2"/>
    <mergeCell ref="B4:T4"/>
    <mergeCell ref="B5:T5"/>
    <mergeCell ref="C7:E7"/>
    <mergeCell ref="G7:I7"/>
    <mergeCell ref="J7:K7"/>
    <mergeCell ref="Q7:R7"/>
    <mergeCell ref="F32:H32"/>
    <mergeCell ref="L8:M8"/>
    <mergeCell ref="Q8:R8"/>
    <mergeCell ref="B10:K10"/>
    <mergeCell ref="D12:I12"/>
    <mergeCell ref="D17:I17"/>
    <mergeCell ref="E19:K19"/>
    <mergeCell ref="D21:I21"/>
    <mergeCell ref="E23:K23"/>
    <mergeCell ref="D27:I27"/>
    <mergeCell ref="E30:G30"/>
    <mergeCell ref="G34:I34"/>
    <mergeCell ref="K34:L34"/>
    <mergeCell ref="F38:H38"/>
    <mergeCell ref="F42:H42"/>
    <mergeCell ref="E48:G48"/>
    <mergeCell ref="K35:L35"/>
    <mergeCell ref="K40:L40"/>
    <mergeCell ref="K44:L44"/>
    <mergeCell ref="K46:L46"/>
    <mergeCell ref="G35:I35"/>
    <mergeCell ref="G40:I40"/>
    <mergeCell ref="G44:I44"/>
    <mergeCell ref="G46:I46"/>
    <mergeCell ref="E73:G73"/>
    <mergeCell ref="G62:I62"/>
    <mergeCell ref="K62:L62"/>
    <mergeCell ref="F64:H64"/>
    <mergeCell ref="G66:I66"/>
    <mergeCell ref="F50:H50"/>
    <mergeCell ref="K66:L66"/>
    <mergeCell ref="F68:H68"/>
    <mergeCell ref="G70:I70"/>
    <mergeCell ref="K70:L70"/>
    <mergeCell ref="K52:L52"/>
    <mergeCell ref="F54:H54"/>
    <mergeCell ref="E56:G56"/>
    <mergeCell ref="E58:G58"/>
    <mergeCell ref="F60:H60"/>
    <mergeCell ref="G52:I52"/>
    <mergeCell ref="E95:O95"/>
    <mergeCell ref="G80:I80"/>
    <mergeCell ref="D84:I84"/>
    <mergeCell ref="E86:G86"/>
    <mergeCell ref="D89:I89"/>
    <mergeCell ref="D93:I93"/>
    <mergeCell ref="G75:L75"/>
    <mergeCell ref="N75:O75"/>
    <mergeCell ref="G77:L77"/>
    <mergeCell ref="N77:O77"/>
    <mergeCell ref="G79:L79"/>
    <mergeCell ref="N79:O79"/>
  </mergeCells>
  <phoneticPr fontId="1"/>
  <printOptions horizontalCentered="1"/>
  <pageMargins left="0" right="0" top="0.78740157480314965" bottom="0.74803149606299213" header="0.31496062992125984" footer="0.31496062992125984"/>
  <pageSetup paperSize="8" scale="60"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X61"/>
  <sheetViews>
    <sheetView showGridLines="0" zoomScale="60" zoomScaleNormal="60" workbookViewId="0"/>
  </sheetViews>
  <sheetFormatPr defaultRowHeight="18" x14ac:dyDescent="0.55000000000000004"/>
  <cols>
    <col min="1" max="1" width="4.5" customWidth="1"/>
    <col min="14" max="14" width="10.1640625" customWidth="1"/>
    <col min="16" max="16" width="14.4140625" customWidth="1"/>
    <col min="17" max="17" width="13.08203125" customWidth="1"/>
    <col min="18" max="18" width="11.5" customWidth="1"/>
    <col min="19" max="23" width="4.9140625" customWidth="1"/>
    <col min="24" max="24" width="6.08203125" customWidth="1"/>
    <col min="25" max="25" width="4" customWidth="1"/>
    <col min="26" max="26" width="0.58203125" customWidth="1"/>
  </cols>
  <sheetData>
    <row r="1" spans="1:24" ht="25.5" x14ac:dyDescent="0.85">
      <c r="A1" s="1"/>
      <c r="B1" s="5" t="s">
        <v>28</v>
      </c>
      <c r="C1" s="5"/>
      <c r="D1" s="5"/>
      <c r="E1" s="5"/>
      <c r="F1" s="5"/>
      <c r="G1" s="5"/>
      <c r="H1" s="5"/>
      <c r="I1" s="5"/>
      <c r="J1" s="5"/>
      <c r="K1" s="6"/>
      <c r="L1" s="6"/>
      <c r="M1" s="6"/>
      <c r="N1" s="6"/>
      <c r="O1" s="6"/>
      <c r="P1" s="6"/>
      <c r="Q1" s="6"/>
      <c r="R1" s="6"/>
      <c r="S1" s="34"/>
      <c r="T1" s="34"/>
      <c r="U1" s="34"/>
      <c r="V1" s="34"/>
      <c r="W1" s="34"/>
      <c r="X1" s="34"/>
    </row>
    <row r="2" spans="1:24" ht="38" x14ac:dyDescent="1.25">
      <c r="A2" s="1"/>
      <c r="B2" s="132" t="s">
        <v>29</v>
      </c>
      <c r="C2" s="132"/>
      <c r="D2" s="132"/>
      <c r="E2" s="132"/>
      <c r="F2" s="132"/>
      <c r="G2" s="132"/>
      <c r="H2" s="132"/>
      <c r="I2" s="132"/>
      <c r="J2" s="154" t="str">
        <f>A①_入力!J2</f>
        <v>3-2</v>
      </c>
      <c r="K2" s="154"/>
      <c r="L2" s="182" t="str">
        <f>A①_入力!M2</f>
        <v>第3-2問_売上関連のPL・BS・CF・資金計画（その３-2）</v>
      </c>
      <c r="M2" s="182"/>
      <c r="N2" s="182"/>
      <c r="O2" s="182"/>
      <c r="P2" s="182"/>
      <c r="Q2" s="182"/>
      <c r="R2" s="182"/>
      <c r="S2" s="182"/>
      <c r="T2" s="182"/>
      <c r="U2" s="182"/>
      <c r="V2" s="182"/>
      <c r="W2" s="182"/>
      <c r="X2" s="182"/>
    </row>
    <row r="3" spans="1:24" ht="31.5" x14ac:dyDescent="1.05">
      <c r="A3" s="1"/>
      <c r="B3" s="8"/>
      <c r="C3" s="30" t="s">
        <v>170</v>
      </c>
      <c r="D3" s="8"/>
      <c r="E3" s="8"/>
      <c r="F3" s="8"/>
      <c r="G3" s="8"/>
      <c r="H3" s="8"/>
      <c r="I3" s="8"/>
      <c r="J3" s="52" t="s">
        <v>161</v>
      </c>
      <c r="K3" s="9"/>
      <c r="L3" s="9"/>
      <c r="M3" s="9"/>
      <c r="N3" s="9"/>
      <c r="O3" s="9"/>
      <c r="P3" s="9"/>
      <c r="Q3" s="9"/>
      <c r="R3" s="9"/>
      <c r="S3" s="8"/>
      <c r="T3" s="8"/>
      <c r="U3" s="8"/>
      <c r="V3" s="8"/>
      <c r="W3" s="8"/>
      <c r="X3" s="10"/>
    </row>
    <row r="4" spans="1:24" ht="22.5" x14ac:dyDescent="0.55000000000000004">
      <c r="A4" s="1"/>
      <c r="B4" s="155" t="s">
        <v>0</v>
      </c>
      <c r="C4" s="155"/>
      <c r="D4" s="155"/>
      <c r="E4" s="155"/>
      <c r="F4" s="155"/>
      <c r="G4" s="155"/>
      <c r="H4" s="155"/>
      <c r="I4" s="155"/>
      <c r="J4" s="155"/>
      <c r="K4" s="155"/>
      <c r="L4" s="155"/>
      <c r="M4" s="155"/>
      <c r="N4" s="155"/>
      <c r="O4" s="155"/>
      <c r="P4" s="155"/>
      <c r="Q4" s="155"/>
      <c r="R4" s="155"/>
      <c r="S4" s="155"/>
      <c r="T4" s="155"/>
      <c r="U4" s="155"/>
      <c r="V4" s="155"/>
      <c r="W4" s="155"/>
      <c r="X4" s="155"/>
    </row>
    <row r="5" spans="1:24" ht="22.5" x14ac:dyDescent="0.55000000000000004">
      <c r="A5" s="1"/>
      <c r="B5" s="183" t="s">
        <v>171</v>
      </c>
      <c r="C5" s="183"/>
      <c r="D5" s="183"/>
      <c r="E5" s="183"/>
      <c r="F5" s="183"/>
      <c r="G5" s="183"/>
      <c r="H5" s="183"/>
      <c r="I5" s="183"/>
      <c r="J5" s="183"/>
      <c r="K5" s="183"/>
      <c r="L5" s="183"/>
      <c r="M5" s="183"/>
      <c r="N5" s="183"/>
      <c r="O5" s="183"/>
      <c r="P5" s="183"/>
      <c r="Q5" s="183"/>
      <c r="R5" s="183"/>
      <c r="S5" s="183"/>
      <c r="T5" s="183"/>
      <c r="U5" s="183"/>
      <c r="V5" s="183"/>
      <c r="W5" s="183"/>
      <c r="X5" s="183"/>
    </row>
    <row r="6" spans="1:24" ht="18.5" thickBot="1" x14ac:dyDescent="0.6">
      <c r="A6" s="1"/>
      <c r="B6" s="1"/>
      <c r="C6" s="1"/>
      <c r="D6" s="1"/>
      <c r="E6" s="1"/>
      <c r="F6" s="1"/>
      <c r="G6" s="1"/>
      <c r="H6" s="1"/>
      <c r="I6" s="1"/>
      <c r="J6" s="1"/>
      <c r="K6" s="1"/>
      <c r="L6" s="1"/>
      <c r="M6" s="1"/>
      <c r="N6" s="1"/>
      <c r="O6" s="1"/>
      <c r="P6" s="1"/>
      <c r="Q6" s="1"/>
      <c r="R6" s="1"/>
      <c r="S6" s="1"/>
      <c r="T6" s="1"/>
      <c r="U6" s="1"/>
      <c r="V6" s="1"/>
      <c r="W6" s="1"/>
      <c r="X6" s="1"/>
    </row>
    <row r="7" spans="1:24" ht="29" thickBot="1" x14ac:dyDescent="0.6">
      <c r="A7" s="1"/>
      <c r="B7" s="11">
        <v>2</v>
      </c>
      <c r="C7" s="184" t="s">
        <v>172</v>
      </c>
      <c r="D7" s="184"/>
      <c r="E7" s="184"/>
      <c r="F7" s="11">
        <f>[1]A①_入力!F7</f>
        <v>1</v>
      </c>
      <c r="G7" s="131" t="s">
        <v>372</v>
      </c>
      <c r="H7" s="131"/>
      <c r="I7" s="131"/>
      <c r="J7" s="185" t="s">
        <v>173</v>
      </c>
      <c r="K7" s="186"/>
      <c r="L7" s="176" t="s">
        <v>266</v>
      </c>
      <c r="M7" s="177"/>
      <c r="N7" s="177"/>
      <c r="O7" s="181"/>
      <c r="P7" s="71" t="s">
        <v>174</v>
      </c>
      <c r="Q7" s="171" t="s">
        <v>267</v>
      </c>
      <c r="R7" s="173"/>
    </row>
    <row r="8" spans="1:24" ht="29" thickBot="1" x14ac:dyDescent="0.6">
      <c r="L8" s="176" t="s">
        <v>175</v>
      </c>
      <c r="M8" s="177"/>
      <c r="P8" s="71" t="s">
        <v>176</v>
      </c>
      <c r="Q8" s="213" t="s">
        <v>177</v>
      </c>
      <c r="R8" s="214"/>
    </row>
    <row r="9" spans="1:24" ht="18.5" thickBot="1" x14ac:dyDescent="0.6"/>
    <row r="10" spans="1:24" ht="29" thickBot="1" x14ac:dyDescent="0.6">
      <c r="B10" s="171" t="s">
        <v>272</v>
      </c>
      <c r="C10" s="172"/>
      <c r="D10" s="172"/>
      <c r="E10" s="172"/>
      <c r="F10" s="172"/>
      <c r="G10" s="172"/>
      <c r="H10" s="172"/>
      <c r="I10" s="172"/>
      <c r="J10" s="172"/>
      <c r="K10" s="173"/>
    </row>
    <row r="11" spans="1:24" ht="18.5" thickBot="1" x14ac:dyDescent="0.6"/>
    <row r="12" spans="1:24" ht="29" thickBot="1" x14ac:dyDescent="0.6">
      <c r="C12" s="57">
        <v>1</v>
      </c>
      <c r="D12" s="171" t="s">
        <v>179</v>
      </c>
      <c r="E12" s="172"/>
      <c r="F12" s="172"/>
      <c r="G12" s="172"/>
      <c r="H12" s="172"/>
      <c r="I12" s="173"/>
    </row>
    <row r="13" spans="1:24" ht="18.5" thickBot="1" x14ac:dyDescent="0.6"/>
    <row r="14" spans="1:24" ht="29.5" thickBot="1" x14ac:dyDescent="0.6">
      <c r="D14" s="57"/>
      <c r="E14" s="58" t="s">
        <v>180</v>
      </c>
      <c r="F14" s="59"/>
      <c r="G14" s="60"/>
      <c r="H14" s="61"/>
      <c r="I14" s="61"/>
      <c r="J14" s="61"/>
      <c r="K14" s="62"/>
    </row>
    <row r="16" spans="1:24" ht="18.5" thickBot="1" x14ac:dyDescent="0.6"/>
    <row r="17" spans="3:23" ht="29" thickBot="1" x14ac:dyDescent="0.6">
      <c r="C17" s="57">
        <v>2</v>
      </c>
      <c r="D17" s="171" t="s">
        <v>354</v>
      </c>
      <c r="E17" s="172"/>
      <c r="F17" s="172"/>
      <c r="G17" s="172"/>
      <c r="H17" s="172"/>
      <c r="I17" s="173"/>
      <c r="N17" s="171" t="s">
        <v>359</v>
      </c>
      <c r="O17" s="172"/>
      <c r="P17" s="172"/>
      <c r="Q17" s="172"/>
      <c r="R17" s="172"/>
      <c r="S17" s="173"/>
    </row>
    <row r="18" spans="3:23" ht="18.5" thickBot="1" x14ac:dyDescent="0.6"/>
    <row r="19" spans="3:23" ht="29.5" thickBot="1" x14ac:dyDescent="0.6">
      <c r="D19" s="57"/>
      <c r="E19" s="178" t="s">
        <v>275</v>
      </c>
      <c r="F19" s="179"/>
      <c r="G19" s="179"/>
      <c r="H19" s="179"/>
      <c r="I19" s="179"/>
      <c r="J19" s="179"/>
      <c r="K19" s="179"/>
      <c r="L19" s="77" t="s">
        <v>278</v>
      </c>
      <c r="N19" s="57"/>
      <c r="O19" s="178" t="s">
        <v>357</v>
      </c>
      <c r="P19" s="179"/>
      <c r="Q19" s="179"/>
      <c r="R19" s="179"/>
      <c r="S19" s="179"/>
      <c r="T19" s="179"/>
      <c r="U19" s="179"/>
      <c r="V19" s="187" t="s">
        <v>356</v>
      </c>
      <c r="W19" s="188"/>
    </row>
    <row r="20" spans="3:23" ht="18.5" thickBot="1" x14ac:dyDescent="0.6"/>
    <row r="21" spans="3:23" ht="29" thickBot="1" x14ac:dyDescent="0.6">
      <c r="C21" s="57">
        <v>3</v>
      </c>
      <c r="D21" s="171" t="s">
        <v>355</v>
      </c>
      <c r="E21" s="172"/>
      <c r="F21" s="172"/>
      <c r="G21" s="172"/>
      <c r="H21" s="172"/>
      <c r="I21" s="173"/>
      <c r="N21" s="171" t="s">
        <v>360</v>
      </c>
      <c r="O21" s="172"/>
      <c r="P21" s="172"/>
      <c r="Q21" s="172"/>
      <c r="R21" s="172"/>
      <c r="S21" s="173"/>
    </row>
    <row r="22" spans="3:23" ht="18.5" thickBot="1" x14ac:dyDescent="0.6"/>
    <row r="23" spans="3:23" ht="29.5" thickBot="1" x14ac:dyDescent="0.6">
      <c r="D23" s="57" t="s">
        <v>276</v>
      </c>
      <c r="E23" s="210" t="s">
        <v>277</v>
      </c>
      <c r="F23" s="211"/>
      <c r="G23" s="211"/>
      <c r="H23" s="211"/>
      <c r="I23" s="211"/>
      <c r="J23" s="211"/>
      <c r="K23" s="212"/>
      <c r="N23" s="57" t="s">
        <v>185</v>
      </c>
      <c r="O23" s="192" t="s">
        <v>358</v>
      </c>
      <c r="P23" s="193"/>
      <c r="Q23" s="193"/>
      <c r="R23" s="193"/>
      <c r="S23" s="193"/>
      <c r="T23" s="193"/>
      <c r="U23" s="194"/>
      <c r="V23" s="187" t="s">
        <v>356</v>
      </c>
      <c r="W23" s="188"/>
    </row>
    <row r="24" spans="3:23" ht="18.5" thickBot="1" x14ac:dyDescent="0.6"/>
    <row r="25" spans="3:23" ht="29" thickBot="1" x14ac:dyDescent="0.6">
      <c r="C25" s="57">
        <v>4</v>
      </c>
      <c r="D25" s="171" t="s">
        <v>281</v>
      </c>
      <c r="E25" s="172"/>
      <c r="F25" s="172"/>
      <c r="G25" s="172"/>
      <c r="H25" s="172"/>
      <c r="I25" s="173"/>
      <c r="N25" s="57"/>
      <c r="O25" s="171" t="s">
        <v>361</v>
      </c>
      <c r="P25" s="172"/>
      <c r="Q25" s="172"/>
      <c r="R25" s="172"/>
      <c r="S25" s="172"/>
      <c r="T25" s="173"/>
    </row>
    <row r="27" spans="3:23" ht="32.5" x14ac:dyDescent="0.55000000000000004">
      <c r="D27" s="189" t="s">
        <v>282</v>
      </c>
      <c r="E27" s="190"/>
      <c r="F27" s="190"/>
      <c r="G27" s="190"/>
      <c r="H27" s="190"/>
      <c r="I27" s="191"/>
      <c r="O27" s="189" t="s">
        <v>362</v>
      </c>
      <c r="P27" s="190"/>
      <c r="Q27" s="190"/>
      <c r="R27" s="190"/>
      <c r="S27" s="190"/>
      <c r="T27" s="191"/>
    </row>
    <row r="29" spans="3:23" ht="32.5" x14ac:dyDescent="0.55000000000000004">
      <c r="C29" s="204" t="s">
        <v>284</v>
      </c>
      <c r="D29" s="205"/>
      <c r="E29" s="205"/>
      <c r="F29" s="205"/>
      <c r="G29" s="205"/>
      <c r="H29" s="206"/>
      <c r="I29" s="79" t="s">
        <v>279</v>
      </c>
      <c r="J29" s="204" t="s">
        <v>280</v>
      </c>
      <c r="K29" s="205"/>
      <c r="L29" s="205"/>
      <c r="M29" s="206"/>
    </row>
    <row r="30" spans="3:23" ht="32.5" x14ac:dyDescent="0.55000000000000004">
      <c r="M30" s="78" t="s">
        <v>283</v>
      </c>
    </row>
    <row r="31" spans="3:23" ht="32.5" x14ac:dyDescent="0.55000000000000004">
      <c r="C31" s="11">
        <v>100</v>
      </c>
      <c r="D31" s="204" t="s">
        <v>101</v>
      </c>
      <c r="E31" s="205"/>
      <c r="F31" s="205"/>
      <c r="G31" s="205"/>
      <c r="H31" s="206"/>
      <c r="I31" s="79" t="s">
        <v>190</v>
      </c>
      <c r="J31" s="207"/>
      <c r="K31" s="208"/>
      <c r="L31" s="208"/>
      <c r="M31" s="209"/>
      <c r="N31" s="69" t="s">
        <v>365</v>
      </c>
    </row>
    <row r="33" spans="3:14" ht="32.5" x14ac:dyDescent="0.55000000000000004">
      <c r="C33" s="11">
        <v>120</v>
      </c>
      <c r="D33" s="204" t="s">
        <v>103</v>
      </c>
      <c r="E33" s="205"/>
      <c r="F33" s="205"/>
      <c r="G33" s="205"/>
      <c r="H33" s="206"/>
      <c r="I33" s="79" t="s">
        <v>190</v>
      </c>
      <c r="J33" s="207"/>
      <c r="K33" s="208"/>
      <c r="L33" s="208"/>
      <c r="M33" s="209"/>
      <c r="N33" s="69" t="s">
        <v>365</v>
      </c>
    </row>
    <row r="35" spans="3:14" ht="32.5" x14ac:dyDescent="0.55000000000000004">
      <c r="C35" s="11"/>
      <c r="D35" s="204" t="s">
        <v>286</v>
      </c>
      <c r="E35" s="205"/>
      <c r="F35" s="205"/>
      <c r="G35" s="205"/>
      <c r="H35" s="206"/>
      <c r="I35" s="79"/>
      <c r="J35" s="207"/>
      <c r="K35" s="208"/>
      <c r="L35" s="208"/>
      <c r="M35" s="209"/>
      <c r="N35" s="69" t="s">
        <v>365</v>
      </c>
    </row>
    <row r="37" spans="3:14" ht="32.5" x14ac:dyDescent="0.55000000000000004">
      <c r="C37" s="11">
        <v>230</v>
      </c>
      <c r="D37" s="204" t="s">
        <v>285</v>
      </c>
      <c r="E37" s="205"/>
      <c r="F37" s="205"/>
      <c r="G37" s="205"/>
      <c r="H37" s="206"/>
      <c r="I37" s="79" t="s">
        <v>201</v>
      </c>
      <c r="J37" s="207"/>
      <c r="K37" s="208"/>
      <c r="L37" s="208"/>
      <c r="M37" s="209"/>
      <c r="N37" s="69" t="s">
        <v>365</v>
      </c>
    </row>
    <row r="39" spans="3:14" ht="32.5" x14ac:dyDescent="0.55000000000000004">
      <c r="C39" s="11"/>
      <c r="D39" s="204" t="s">
        <v>108</v>
      </c>
      <c r="E39" s="205"/>
      <c r="F39" s="205"/>
      <c r="G39" s="205"/>
      <c r="H39" s="206"/>
      <c r="I39" s="79"/>
      <c r="J39" s="207"/>
      <c r="K39" s="208"/>
      <c r="L39" s="208"/>
      <c r="M39" s="209"/>
      <c r="N39" s="69" t="s">
        <v>365</v>
      </c>
    </row>
    <row r="41" spans="3:14" ht="32.5" x14ac:dyDescent="0.55000000000000004">
      <c r="C41" s="11">
        <v>310</v>
      </c>
      <c r="D41" s="204" t="s">
        <v>111</v>
      </c>
      <c r="E41" s="205"/>
      <c r="F41" s="205"/>
      <c r="G41" s="205"/>
      <c r="H41" s="206"/>
      <c r="I41" s="79" t="s">
        <v>201</v>
      </c>
      <c r="J41" s="207"/>
      <c r="K41" s="208"/>
      <c r="L41" s="208"/>
      <c r="M41" s="209"/>
      <c r="N41" s="69" t="s">
        <v>365</v>
      </c>
    </row>
    <row r="43" spans="3:14" ht="32.5" x14ac:dyDescent="0.55000000000000004">
      <c r="C43" s="11">
        <v>380</v>
      </c>
      <c r="D43" s="204" t="s">
        <v>226</v>
      </c>
      <c r="E43" s="205"/>
      <c r="F43" s="205"/>
      <c r="G43" s="205"/>
      <c r="H43" s="206"/>
      <c r="I43" s="79" t="s">
        <v>201</v>
      </c>
      <c r="J43" s="207"/>
      <c r="K43" s="208"/>
      <c r="L43" s="208"/>
      <c r="M43" s="209"/>
      <c r="N43" s="69" t="s">
        <v>365</v>
      </c>
    </row>
    <row r="45" spans="3:14" ht="32.5" x14ac:dyDescent="0.55000000000000004">
      <c r="C45" s="11"/>
      <c r="D45" s="204" t="s">
        <v>287</v>
      </c>
      <c r="E45" s="205"/>
      <c r="F45" s="205"/>
      <c r="G45" s="205"/>
      <c r="H45" s="206"/>
      <c r="I45" s="79"/>
      <c r="J45" s="207"/>
      <c r="K45" s="208"/>
      <c r="L45" s="208"/>
      <c r="M45" s="209"/>
      <c r="N45" s="69" t="s">
        <v>365</v>
      </c>
    </row>
    <row r="47" spans="3:14" ht="32.5" x14ac:dyDescent="0.55000000000000004">
      <c r="C47" s="11"/>
      <c r="D47" s="204" t="s">
        <v>288</v>
      </c>
      <c r="E47" s="205"/>
      <c r="F47" s="205"/>
      <c r="G47" s="205"/>
      <c r="H47" s="206"/>
      <c r="I47" s="79"/>
      <c r="J47" s="207"/>
      <c r="K47" s="208"/>
      <c r="L47" s="208"/>
      <c r="M47" s="209"/>
      <c r="N47" s="69" t="s">
        <v>365</v>
      </c>
    </row>
    <row r="49" spans="3:14" ht="32.5" x14ac:dyDescent="0.55000000000000004">
      <c r="C49" s="11"/>
      <c r="D49" s="204" t="s">
        <v>289</v>
      </c>
      <c r="E49" s="205"/>
      <c r="F49" s="205"/>
      <c r="G49" s="205"/>
      <c r="H49" s="206"/>
      <c r="I49" s="79"/>
      <c r="J49" s="207"/>
      <c r="K49" s="208"/>
      <c r="L49" s="208"/>
      <c r="M49" s="209"/>
      <c r="N49" s="69" t="s">
        <v>365</v>
      </c>
    </row>
    <row r="52" spans="3:14" ht="32.5" x14ac:dyDescent="0.55000000000000004">
      <c r="D52" s="189" t="s">
        <v>290</v>
      </c>
      <c r="E52" s="190"/>
      <c r="F52" s="190"/>
      <c r="G52" s="190"/>
      <c r="H52" s="190"/>
      <c r="I52" s="191"/>
    </row>
    <row r="54" spans="3:14" ht="32.5" x14ac:dyDescent="0.55000000000000004">
      <c r="C54" s="204" t="s">
        <v>284</v>
      </c>
      <c r="D54" s="205"/>
      <c r="E54" s="205"/>
      <c r="F54" s="205"/>
      <c r="G54" s="205"/>
      <c r="H54" s="206"/>
      <c r="I54" s="79" t="s">
        <v>279</v>
      </c>
      <c r="J54" s="204" t="s">
        <v>280</v>
      </c>
      <c r="K54" s="205"/>
      <c r="L54" s="205"/>
      <c r="M54" s="206"/>
    </row>
    <row r="55" spans="3:14" ht="32.5" x14ac:dyDescent="0.55000000000000004">
      <c r="M55" s="78" t="s">
        <v>283</v>
      </c>
    </row>
    <row r="56" spans="3:14" ht="32.5" x14ac:dyDescent="0.55000000000000004">
      <c r="C56" s="11">
        <v>990</v>
      </c>
      <c r="D56" s="204" t="s">
        <v>232</v>
      </c>
      <c r="E56" s="205"/>
      <c r="F56" s="205"/>
      <c r="G56" s="205"/>
      <c r="H56" s="206"/>
      <c r="I56" s="79" t="s">
        <v>190</v>
      </c>
      <c r="J56" s="207">
        <v>1000</v>
      </c>
      <c r="K56" s="208"/>
      <c r="L56" s="208"/>
      <c r="M56" s="209"/>
    </row>
    <row r="58" spans="3:14" ht="18.5" thickBot="1" x14ac:dyDescent="0.6"/>
    <row r="59" spans="3:14" ht="32.4" customHeight="1" x14ac:dyDescent="0.55000000000000004">
      <c r="C59" s="195" t="s">
        <v>296</v>
      </c>
      <c r="D59" s="196"/>
      <c r="E59" s="196"/>
      <c r="F59" s="196"/>
      <c r="G59" s="196"/>
      <c r="H59" s="196"/>
      <c r="I59" s="196"/>
      <c r="J59" s="196"/>
      <c r="K59" s="196"/>
      <c r="L59" s="196"/>
      <c r="M59" s="197"/>
    </row>
    <row r="60" spans="3:14" x14ac:dyDescent="0.55000000000000004">
      <c r="C60" s="198"/>
      <c r="D60" s="199"/>
      <c r="E60" s="199"/>
      <c r="F60" s="199"/>
      <c r="G60" s="199"/>
      <c r="H60" s="199"/>
      <c r="I60" s="199"/>
      <c r="J60" s="199"/>
      <c r="K60" s="199"/>
      <c r="L60" s="199"/>
      <c r="M60" s="200"/>
    </row>
    <row r="61" spans="3:14" ht="18.5" thickBot="1" x14ac:dyDescent="0.6">
      <c r="C61" s="201"/>
      <c r="D61" s="202"/>
      <c r="E61" s="202"/>
      <c r="F61" s="202"/>
      <c r="G61" s="202"/>
      <c r="H61" s="202"/>
      <c r="I61" s="202"/>
      <c r="J61" s="202"/>
      <c r="K61" s="202"/>
      <c r="L61" s="202"/>
      <c r="M61" s="203"/>
    </row>
  </sheetData>
  <mergeCells count="56">
    <mergeCell ref="E19:K19"/>
    <mergeCell ref="B2:I2"/>
    <mergeCell ref="J2:K2"/>
    <mergeCell ref="L2:X2"/>
    <mergeCell ref="B4:X4"/>
    <mergeCell ref="B5:X5"/>
    <mergeCell ref="C7:E7"/>
    <mergeCell ref="G7:I7"/>
    <mergeCell ref="J7:K7"/>
    <mergeCell ref="L7:O7"/>
    <mergeCell ref="Q7:R7"/>
    <mergeCell ref="L8:M8"/>
    <mergeCell ref="Q8:R8"/>
    <mergeCell ref="B10:K10"/>
    <mergeCell ref="D12:I12"/>
    <mergeCell ref="D17:I17"/>
    <mergeCell ref="D21:I21"/>
    <mergeCell ref="E23:K23"/>
    <mergeCell ref="C29:H29"/>
    <mergeCell ref="D31:H31"/>
    <mergeCell ref="J29:M29"/>
    <mergeCell ref="D25:I25"/>
    <mergeCell ref="D27:I27"/>
    <mergeCell ref="J31:M31"/>
    <mergeCell ref="D33:H33"/>
    <mergeCell ref="J33:M33"/>
    <mergeCell ref="D37:H37"/>
    <mergeCell ref="J37:M37"/>
    <mergeCell ref="D41:H41"/>
    <mergeCell ref="J41:M41"/>
    <mergeCell ref="D43:H43"/>
    <mergeCell ref="J43:M43"/>
    <mergeCell ref="D35:H35"/>
    <mergeCell ref="J35:M35"/>
    <mergeCell ref="D39:H39"/>
    <mergeCell ref="J39:M39"/>
    <mergeCell ref="C59:M61"/>
    <mergeCell ref="D45:H45"/>
    <mergeCell ref="J45:M45"/>
    <mergeCell ref="D47:H47"/>
    <mergeCell ref="J47:M47"/>
    <mergeCell ref="D49:H49"/>
    <mergeCell ref="J49:M49"/>
    <mergeCell ref="D52:I52"/>
    <mergeCell ref="C54:H54"/>
    <mergeCell ref="J54:M54"/>
    <mergeCell ref="D56:H56"/>
    <mergeCell ref="J56:M56"/>
    <mergeCell ref="V19:W19"/>
    <mergeCell ref="V23:W23"/>
    <mergeCell ref="O25:T25"/>
    <mergeCell ref="O27:T27"/>
    <mergeCell ref="N17:S17"/>
    <mergeCell ref="O19:U19"/>
    <mergeCell ref="N21:S21"/>
    <mergeCell ref="O23:U23"/>
  </mergeCells>
  <phoneticPr fontId="1"/>
  <printOptions horizontalCentered="1"/>
  <pageMargins left="0" right="0" top="0.74803149606299213" bottom="0.74803149606299213" header="0.31496062992125984" footer="0.31496062992125984"/>
  <pageSetup paperSize="8" scale="60"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U47"/>
  <sheetViews>
    <sheetView showGridLines="0" zoomScale="60" zoomScaleNormal="60" workbookViewId="0"/>
  </sheetViews>
  <sheetFormatPr defaultRowHeight="18" x14ac:dyDescent="0.55000000000000004"/>
  <cols>
    <col min="1" max="1" width="4" customWidth="1"/>
    <col min="4" max="4" width="10.4140625" customWidth="1"/>
    <col min="5" max="5" width="8.4140625" customWidth="1"/>
    <col min="11" max="11" width="5.83203125" customWidth="1"/>
    <col min="12" max="12" width="7" customWidth="1"/>
    <col min="13" max="13" width="11" customWidth="1"/>
    <col min="14" max="19" width="12.6640625" customWidth="1"/>
    <col min="20" max="20" width="14.08203125" customWidth="1"/>
    <col min="21" max="21" width="12.6640625" customWidth="1"/>
  </cols>
  <sheetData>
    <row r="1" spans="1:21" ht="25.5" x14ac:dyDescent="0.85">
      <c r="A1" s="1"/>
      <c r="B1" s="5" t="s">
        <v>28</v>
      </c>
      <c r="C1" s="5"/>
      <c r="D1" s="5"/>
      <c r="E1" s="5"/>
      <c r="F1" s="5"/>
      <c r="G1" s="5"/>
      <c r="H1" s="5"/>
      <c r="I1" s="5"/>
      <c r="J1" s="5"/>
      <c r="K1" s="6"/>
      <c r="L1" s="6"/>
      <c r="M1" s="6"/>
      <c r="N1" s="6"/>
      <c r="O1" s="6"/>
      <c r="P1" s="6"/>
      <c r="Q1" s="6"/>
      <c r="R1" s="6"/>
      <c r="S1" s="6"/>
      <c r="T1" s="34"/>
      <c r="U1" s="34"/>
    </row>
    <row r="2" spans="1:21" ht="38" x14ac:dyDescent="1.25">
      <c r="A2" s="1"/>
      <c r="B2" s="132" t="s">
        <v>29</v>
      </c>
      <c r="C2" s="132"/>
      <c r="D2" s="132"/>
      <c r="E2" s="132"/>
      <c r="F2" s="132"/>
      <c r="G2" s="132"/>
      <c r="H2" s="132"/>
      <c r="I2" s="224" t="str">
        <f>A①_入力!J2</f>
        <v>3-2</v>
      </c>
      <c r="J2" s="224"/>
      <c r="K2" s="70"/>
      <c r="L2" s="182" t="str">
        <f>A①_入力!M2</f>
        <v>第3-2問_売上関連のPL・BS・CF・資金計画（その３-2）</v>
      </c>
      <c r="M2" s="182"/>
      <c r="N2" s="182"/>
      <c r="O2" s="182"/>
      <c r="P2" s="182"/>
      <c r="Q2" s="182"/>
      <c r="R2" s="182"/>
      <c r="S2" s="182"/>
      <c r="T2" s="182"/>
      <c r="U2" s="182"/>
    </row>
    <row r="3" spans="1:21" ht="31.5" x14ac:dyDescent="1.05">
      <c r="A3" s="1"/>
      <c r="B3" s="8"/>
      <c r="C3" s="30" t="s">
        <v>170</v>
      </c>
      <c r="D3" s="8"/>
      <c r="E3" s="8"/>
      <c r="F3" s="8"/>
      <c r="G3" s="8"/>
      <c r="H3" s="8"/>
      <c r="I3" s="52" t="s">
        <v>161</v>
      </c>
      <c r="J3" s="8"/>
      <c r="K3" s="8"/>
      <c r="L3" s="8"/>
      <c r="M3" s="8"/>
      <c r="N3" s="8"/>
      <c r="O3" s="8"/>
      <c r="P3" s="8"/>
      <c r="Q3" s="8"/>
      <c r="R3" s="8"/>
      <c r="S3" s="8"/>
      <c r="T3" s="8"/>
      <c r="U3" s="10"/>
    </row>
    <row r="4" spans="1:21" ht="22.5" x14ac:dyDescent="0.55000000000000004">
      <c r="A4" s="1"/>
      <c r="B4" s="155" t="s">
        <v>0</v>
      </c>
      <c r="C4" s="155"/>
      <c r="D4" s="155"/>
      <c r="E4" s="155"/>
      <c r="F4" s="155"/>
      <c r="G4" s="155"/>
      <c r="H4" s="155"/>
      <c r="I4" s="155"/>
      <c r="J4" s="155"/>
      <c r="K4" s="155"/>
      <c r="L4" s="155"/>
      <c r="M4" s="155"/>
      <c r="N4" s="155"/>
      <c r="O4" s="155"/>
      <c r="P4" s="155"/>
      <c r="Q4" s="155"/>
      <c r="R4" s="155"/>
      <c r="S4" s="155"/>
      <c r="T4" s="155"/>
      <c r="U4" s="155"/>
    </row>
    <row r="5" spans="1:21" ht="22.5" x14ac:dyDescent="0.55000000000000004">
      <c r="A5" s="1"/>
      <c r="B5" s="183" t="s">
        <v>171</v>
      </c>
      <c r="C5" s="183"/>
      <c r="D5" s="183"/>
      <c r="E5" s="183"/>
      <c r="F5" s="183"/>
      <c r="G5" s="183"/>
      <c r="H5" s="183"/>
      <c r="I5" s="183"/>
      <c r="J5" s="183"/>
      <c r="K5" s="183"/>
      <c r="L5" s="183"/>
      <c r="M5" s="183"/>
      <c r="N5" s="183"/>
      <c r="O5" s="183"/>
      <c r="P5" s="183"/>
      <c r="Q5" s="183"/>
      <c r="R5" s="183"/>
      <c r="S5" s="183"/>
      <c r="T5" s="183"/>
      <c r="U5" s="183"/>
    </row>
    <row r="6" spans="1:21" ht="18.5" thickBot="1" x14ac:dyDescent="0.6">
      <c r="A6" s="1"/>
      <c r="B6" s="1"/>
      <c r="C6" s="1"/>
      <c r="D6" s="1"/>
      <c r="E6" s="1"/>
      <c r="F6" s="1"/>
      <c r="G6" s="1"/>
      <c r="H6" s="1"/>
      <c r="I6" s="1"/>
      <c r="J6" s="1"/>
      <c r="K6" s="1"/>
      <c r="L6" s="1"/>
      <c r="M6" s="1"/>
      <c r="N6" s="1"/>
      <c r="O6" s="1"/>
      <c r="P6" s="1"/>
      <c r="Q6" s="1"/>
      <c r="R6" s="1"/>
      <c r="S6" s="1"/>
      <c r="T6" s="1"/>
      <c r="U6" s="1"/>
    </row>
    <row r="7" spans="1:21" ht="29" thickBot="1" x14ac:dyDescent="0.6">
      <c r="A7" s="1"/>
      <c r="B7" s="11">
        <v>2</v>
      </c>
      <c r="C7" s="184" t="s">
        <v>172</v>
      </c>
      <c r="D7" s="184"/>
      <c r="E7" s="184"/>
      <c r="F7" s="11">
        <f>[1]A①_入力!F7</f>
        <v>1</v>
      </c>
      <c r="G7" s="131" t="s">
        <v>372</v>
      </c>
      <c r="H7" s="131"/>
      <c r="I7" s="131"/>
      <c r="J7" s="225" t="s">
        <v>268</v>
      </c>
      <c r="K7" s="226"/>
      <c r="L7" s="227" t="s">
        <v>266</v>
      </c>
      <c r="M7" s="227"/>
      <c r="N7" s="227"/>
      <c r="O7" s="227"/>
      <c r="P7" s="228"/>
      <c r="Q7" s="71" t="s">
        <v>174</v>
      </c>
      <c r="R7" s="171" t="s">
        <v>267</v>
      </c>
      <c r="S7" s="173"/>
    </row>
    <row r="8" spans="1:21" ht="29" thickBot="1" x14ac:dyDescent="0.6">
      <c r="A8" s="1"/>
      <c r="B8" s="1"/>
      <c r="C8" s="1"/>
      <c r="D8" s="1"/>
      <c r="E8" s="1"/>
      <c r="F8" s="1"/>
      <c r="G8" s="1"/>
      <c r="H8" s="1"/>
      <c r="I8" s="1"/>
      <c r="J8" s="221" t="s">
        <v>269</v>
      </c>
      <c r="K8" s="222"/>
      <c r="L8" s="177" t="s">
        <v>175</v>
      </c>
      <c r="M8" s="177"/>
      <c r="N8" s="177"/>
      <c r="Q8" s="71" t="s">
        <v>176</v>
      </c>
      <c r="R8" s="213" t="s">
        <v>177</v>
      </c>
      <c r="S8" s="214"/>
    </row>
    <row r="9" spans="1:21" x14ac:dyDescent="0.55000000000000004">
      <c r="A9" s="1"/>
      <c r="B9" s="1"/>
      <c r="C9" s="1"/>
      <c r="D9" s="1"/>
      <c r="E9" s="1"/>
      <c r="F9" s="1"/>
      <c r="G9" s="1"/>
      <c r="H9" s="1"/>
      <c r="I9" s="1"/>
      <c r="J9" s="1"/>
      <c r="K9" s="1"/>
      <c r="L9" s="1"/>
      <c r="M9" s="1"/>
      <c r="N9" s="1"/>
      <c r="O9" s="1"/>
      <c r="P9" s="1"/>
      <c r="Q9" s="1"/>
      <c r="R9" s="1"/>
      <c r="S9" s="1"/>
      <c r="T9" s="1"/>
      <c r="U9" s="1"/>
    </row>
    <row r="10" spans="1:21" ht="22.5" x14ac:dyDescent="0.55000000000000004">
      <c r="A10" s="1"/>
      <c r="B10" s="223" t="s">
        <v>235</v>
      </c>
      <c r="C10" s="223"/>
      <c r="D10" s="223"/>
      <c r="E10" s="223"/>
      <c r="F10" s="223"/>
      <c r="G10" s="223"/>
      <c r="H10" s="223"/>
      <c r="I10" s="223"/>
      <c r="J10" s="223"/>
      <c r="K10" s="223"/>
      <c r="L10" s="223"/>
      <c r="M10" s="223"/>
      <c r="N10" s="223"/>
      <c r="O10" s="223"/>
      <c r="P10" s="223"/>
      <c r="Q10" s="223"/>
      <c r="R10" s="223"/>
      <c r="S10" s="223"/>
      <c r="T10" s="223"/>
      <c r="U10" s="223"/>
    </row>
    <row r="11" spans="1:21" x14ac:dyDescent="0.55000000000000004">
      <c r="A11" s="1"/>
      <c r="B11" s="1"/>
      <c r="C11" s="1"/>
      <c r="D11" s="1"/>
      <c r="E11" s="1"/>
      <c r="F11" s="1"/>
      <c r="G11" s="1"/>
      <c r="H11" s="1"/>
      <c r="I11" s="1"/>
      <c r="J11" s="1"/>
      <c r="K11" s="1"/>
      <c r="L11" s="1"/>
      <c r="M11" s="1"/>
      <c r="N11" s="1"/>
      <c r="O11" s="1"/>
      <c r="P11" s="1"/>
      <c r="Q11" s="1"/>
      <c r="R11" s="1"/>
      <c r="S11" s="1"/>
      <c r="T11" s="1"/>
      <c r="U11" s="1"/>
    </row>
    <row r="12" spans="1:21" ht="70.25" customHeight="1" x14ac:dyDescent="0.55000000000000004">
      <c r="A12" s="1"/>
      <c r="B12" s="156" t="s">
        <v>363</v>
      </c>
      <c r="C12" s="156"/>
      <c r="D12" s="156"/>
      <c r="E12" s="156"/>
      <c r="F12" s="156"/>
      <c r="G12" s="156"/>
      <c r="H12" s="156"/>
      <c r="I12" s="156"/>
      <c r="J12" s="156"/>
      <c r="K12" s="156"/>
      <c r="L12" s="156"/>
      <c r="M12" s="156"/>
      <c r="N12" s="156"/>
      <c r="O12" s="156"/>
      <c r="P12" s="156"/>
      <c r="Q12" s="156"/>
      <c r="R12" s="156"/>
      <c r="S12" s="156"/>
      <c r="T12" s="156"/>
      <c r="U12" s="156"/>
    </row>
    <row r="13" spans="1:21" ht="18.5" thickBot="1" x14ac:dyDescent="0.6">
      <c r="A13" s="1"/>
      <c r="B13" s="1"/>
      <c r="C13" s="1"/>
      <c r="D13" s="1"/>
      <c r="E13" s="1"/>
      <c r="F13" s="1"/>
      <c r="G13" s="1"/>
      <c r="H13" s="1"/>
      <c r="I13" s="1"/>
      <c r="J13" s="1"/>
      <c r="K13" s="1"/>
      <c r="L13" s="1"/>
      <c r="M13" s="1"/>
      <c r="N13" s="1"/>
      <c r="O13" s="1"/>
      <c r="P13" s="1"/>
      <c r="Q13" s="1"/>
      <c r="R13" s="1"/>
      <c r="S13" s="1"/>
      <c r="T13" s="1"/>
      <c r="U13" s="1"/>
    </row>
    <row r="14" spans="1:21" ht="29" thickBot="1" x14ac:dyDescent="0.6">
      <c r="A14" s="1"/>
      <c r="B14" s="150" t="s">
        <v>335</v>
      </c>
      <c r="C14" s="145"/>
      <c r="D14" s="145"/>
      <c r="E14" s="145"/>
      <c r="F14" s="145"/>
      <c r="G14" s="145"/>
      <c r="H14" s="145"/>
      <c r="I14" s="145"/>
      <c r="J14" s="145"/>
      <c r="K14" s="145"/>
      <c r="L14" s="145"/>
      <c r="M14" s="145"/>
      <c r="N14" s="145"/>
      <c r="O14" s="145"/>
      <c r="P14" s="145"/>
      <c r="Q14" s="145"/>
      <c r="R14" s="145"/>
      <c r="S14" s="145"/>
      <c r="T14" s="145"/>
      <c r="U14" s="151"/>
    </row>
    <row r="15" spans="1:21" ht="28.75" customHeight="1" thickBot="1" x14ac:dyDescent="0.6">
      <c r="A15" s="1"/>
      <c r="B15" s="84"/>
      <c r="C15" s="85"/>
      <c r="D15" s="85"/>
      <c r="E15" s="85"/>
      <c r="F15" s="85"/>
      <c r="G15" s="85"/>
      <c r="H15" s="85"/>
      <c r="I15" s="85"/>
      <c r="J15" s="85"/>
      <c r="K15" s="84"/>
      <c r="L15" s="84"/>
      <c r="M15" s="84"/>
      <c r="N15" s="150" t="s">
        <v>336</v>
      </c>
      <c r="O15" s="145"/>
      <c r="P15" s="145"/>
      <c r="Q15" s="145"/>
      <c r="R15" s="145"/>
      <c r="S15" s="151"/>
      <c r="T15" s="84"/>
      <c r="U15" s="84"/>
    </row>
    <row r="16" spans="1:21" ht="22.5" x14ac:dyDescent="0.55000000000000004">
      <c r="A16" s="1"/>
      <c r="B16" s="40" t="s">
        <v>238</v>
      </c>
      <c r="C16" s="147" t="s">
        <v>2</v>
      </c>
      <c r="D16" s="148"/>
      <c r="E16" s="149"/>
      <c r="F16" s="147" t="s">
        <v>12</v>
      </c>
      <c r="G16" s="148"/>
      <c r="H16" s="148"/>
      <c r="I16" s="148"/>
      <c r="J16" s="149"/>
      <c r="K16" s="42" t="s">
        <v>3</v>
      </c>
      <c r="L16" s="42" t="s">
        <v>4</v>
      </c>
      <c r="M16" s="42" t="s">
        <v>291</v>
      </c>
      <c r="N16" s="54" t="s">
        <v>5</v>
      </c>
      <c r="O16" s="54" t="s">
        <v>6</v>
      </c>
      <c r="P16" s="54" t="s">
        <v>7</v>
      </c>
      <c r="Q16" s="54" t="s">
        <v>8</v>
      </c>
      <c r="R16" s="54" t="s">
        <v>9</v>
      </c>
      <c r="S16" s="54" t="s">
        <v>10</v>
      </c>
      <c r="T16" s="43" t="s">
        <v>292</v>
      </c>
      <c r="U16" s="39"/>
    </row>
    <row r="17" spans="1:21" ht="49.75" customHeight="1" x14ac:dyDescent="0.55000000000000004">
      <c r="A17" s="1"/>
      <c r="B17" s="116" t="s">
        <v>239</v>
      </c>
      <c r="C17" s="141" t="s">
        <v>341</v>
      </c>
      <c r="D17" s="142"/>
      <c r="E17" s="143"/>
      <c r="F17" s="141" t="s">
        <v>295</v>
      </c>
      <c r="G17" s="142"/>
      <c r="H17" s="142"/>
      <c r="I17" s="142"/>
      <c r="J17" s="143"/>
      <c r="K17" s="116" t="s">
        <v>21</v>
      </c>
      <c r="L17" s="116" t="s">
        <v>22</v>
      </c>
      <c r="M17" s="103" t="s">
        <v>366</v>
      </c>
      <c r="N17" s="103" t="s">
        <v>366</v>
      </c>
      <c r="O17" s="2"/>
      <c r="P17" s="2"/>
      <c r="Q17" s="2"/>
      <c r="R17" s="2"/>
      <c r="S17" s="2"/>
      <c r="T17" s="103" t="s">
        <v>366</v>
      </c>
      <c r="U17" s="33"/>
    </row>
    <row r="18" spans="1:21" ht="22.5" x14ac:dyDescent="0.55000000000000004">
      <c r="A18" s="1"/>
      <c r="B18" s="117"/>
      <c r="C18" s="122"/>
      <c r="D18" s="123"/>
      <c r="E18" s="124"/>
      <c r="F18" s="122"/>
      <c r="G18" s="123"/>
      <c r="H18" s="123"/>
      <c r="I18" s="123"/>
      <c r="J18" s="124"/>
      <c r="K18" s="117"/>
      <c r="L18" s="117"/>
      <c r="M18" s="53" t="s">
        <v>337</v>
      </c>
      <c r="N18" s="43" t="s">
        <v>13</v>
      </c>
      <c r="O18" s="43" t="s">
        <v>14</v>
      </c>
      <c r="P18" s="43" t="s">
        <v>15</v>
      </c>
      <c r="Q18" s="43" t="s">
        <v>16</v>
      </c>
      <c r="R18" s="43" t="s">
        <v>17</v>
      </c>
      <c r="S18" s="43" t="s">
        <v>18</v>
      </c>
      <c r="T18" s="43" t="s">
        <v>293</v>
      </c>
      <c r="U18" s="43" t="s">
        <v>294</v>
      </c>
    </row>
    <row r="19" spans="1:21" ht="43.75" customHeight="1" x14ac:dyDescent="0.55000000000000004">
      <c r="A19" s="1"/>
      <c r="B19" s="118"/>
      <c r="C19" s="125"/>
      <c r="D19" s="126"/>
      <c r="E19" s="127"/>
      <c r="F19" s="125"/>
      <c r="G19" s="126"/>
      <c r="H19" s="126"/>
      <c r="I19" s="126"/>
      <c r="J19" s="127"/>
      <c r="K19" s="118"/>
      <c r="L19" s="118"/>
      <c r="M19" s="54"/>
      <c r="N19" s="2"/>
      <c r="O19" s="2"/>
      <c r="P19" s="2"/>
      <c r="Q19" s="2"/>
      <c r="R19" s="2"/>
      <c r="S19" s="2"/>
      <c r="T19" s="103" t="s">
        <v>366</v>
      </c>
      <c r="U19" s="103" t="s">
        <v>366</v>
      </c>
    </row>
    <row r="21" spans="1:21" ht="18.5" thickBot="1" x14ac:dyDescent="0.6"/>
    <row r="22" spans="1:21" ht="29" thickBot="1" x14ac:dyDescent="0.6">
      <c r="B22" s="72" t="s">
        <v>244</v>
      </c>
      <c r="C22" s="73"/>
      <c r="D22" s="171" t="s">
        <v>245</v>
      </c>
      <c r="E22" s="172"/>
      <c r="F22" s="172"/>
      <c r="G22" s="172"/>
      <c r="H22" s="172"/>
      <c r="I22" s="172"/>
      <c r="J22" s="172"/>
      <c r="K22" s="173"/>
      <c r="L22" s="1"/>
      <c r="M22" s="1"/>
      <c r="N22" s="1"/>
      <c r="O22" s="1"/>
      <c r="P22" s="1"/>
      <c r="Q22" s="1"/>
      <c r="R22" s="1"/>
      <c r="S22" s="1"/>
    </row>
    <row r="23" spans="1:21" ht="18.5" thickBot="1" x14ac:dyDescent="0.6">
      <c r="B23" s="1"/>
      <c r="C23" s="1"/>
      <c r="D23" s="1"/>
      <c r="E23" s="1"/>
      <c r="F23" s="1"/>
      <c r="G23" s="1"/>
      <c r="H23" s="1"/>
      <c r="I23" s="1"/>
      <c r="J23" s="1"/>
      <c r="K23" s="1"/>
      <c r="L23" s="1"/>
      <c r="M23" s="1"/>
      <c r="N23" s="1"/>
      <c r="O23" s="1"/>
      <c r="P23" s="1"/>
      <c r="Q23" s="1"/>
      <c r="R23" s="1"/>
      <c r="S23" s="1"/>
    </row>
    <row r="24" spans="1:21" ht="23" thickBot="1" x14ac:dyDescent="0.6">
      <c r="B24" s="72" t="s">
        <v>246</v>
      </c>
      <c r="C24" s="1"/>
      <c r="D24" s="72" t="s">
        <v>247</v>
      </c>
      <c r="E24" s="1"/>
      <c r="F24" s="215" t="s">
        <v>248</v>
      </c>
      <c r="G24" s="216"/>
      <c r="H24" s="216"/>
      <c r="I24" s="216"/>
      <c r="J24" s="216"/>
      <c r="K24" s="217"/>
      <c r="L24" s="215" t="s">
        <v>249</v>
      </c>
      <c r="M24" s="216"/>
      <c r="N24" s="216"/>
      <c r="O24" s="217"/>
      <c r="P24" s="215" t="s">
        <v>250</v>
      </c>
      <c r="Q24" s="216"/>
      <c r="R24" s="216"/>
      <c r="S24" s="217"/>
    </row>
    <row r="25" spans="1:21" x14ac:dyDescent="0.55000000000000004">
      <c r="B25" s="1"/>
      <c r="C25" s="1"/>
      <c r="D25" s="1"/>
      <c r="E25" s="1"/>
      <c r="F25" s="1"/>
      <c r="G25" s="1"/>
      <c r="H25" s="1"/>
      <c r="I25" s="1"/>
      <c r="J25" s="1"/>
      <c r="K25" s="1"/>
      <c r="L25" s="1"/>
      <c r="M25" s="1"/>
      <c r="N25" s="1"/>
      <c r="O25" s="1"/>
      <c r="P25" s="1"/>
      <c r="Q25" s="1"/>
      <c r="R25" s="1"/>
      <c r="S25" s="1"/>
    </row>
    <row r="26" spans="1:21" ht="27" thickBot="1" x14ac:dyDescent="0.6">
      <c r="B26" s="1"/>
      <c r="C26" s="1"/>
      <c r="D26" s="1"/>
      <c r="E26" s="1"/>
      <c r="F26" s="1"/>
      <c r="G26" s="1"/>
      <c r="H26" s="69" t="s">
        <v>364</v>
      </c>
      <c r="I26" s="1"/>
      <c r="J26" s="1"/>
      <c r="K26" s="1"/>
      <c r="L26" s="1"/>
      <c r="M26" s="69" t="s">
        <v>364</v>
      </c>
      <c r="N26" s="1"/>
      <c r="O26" s="1"/>
      <c r="P26" s="1"/>
      <c r="Q26" s="1"/>
      <c r="R26" s="1"/>
      <c r="S26" s="1"/>
    </row>
    <row r="27" spans="1:21" ht="23" thickBot="1" x14ac:dyDescent="0.6">
      <c r="B27" s="72" t="s">
        <v>254</v>
      </c>
      <c r="C27" s="1"/>
      <c r="D27" s="72" t="s">
        <v>255</v>
      </c>
      <c r="E27" s="1"/>
      <c r="F27" s="218"/>
      <c r="G27" s="219"/>
      <c r="H27" s="219"/>
      <c r="I27" s="219"/>
      <c r="J27" s="219"/>
      <c r="K27" s="220"/>
      <c r="L27" s="218"/>
      <c r="M27" s="219"/>
      <c r="N27" s="219"/>
      <c r="O27" s="220"/>
      <c r="P27" s="215"/>
      <c r="Q27" s="216"/>
      <c r="R27" s="216"/>
      <c r="S27" s="217"/>
    </row>
    <row r="28" spans="1:21" ht="27" thickBot="1" x14ac:dyDescent="0.6">
      <c r="B28" s="1"/>
      <c r="C28" s="1"/>
      <c r="D28" s="1"/>
      <c r="E28" s="1"/>
      <c r="F28" s="1"/>
      <c r="G28" s="1"/>
      <c r="H28" s="69" t="s">
        <v>364</v>
      </c>
      <c r="I28" s="1"/>
      <c r="J28" s="1"/>
      <c r="K28" s="1"/>
      <c r="L28" s="1"/>
      <c r="M28" s="69" t="s">
        <v>364</v>
      </c>
      <c r="N28" s="1"/>
      <c r="O28" s="1"/>
      <c r="P28" s="74"/>
      <c r="Q28" s="74"/>
      <c r="R28" s="74"/>
      <c r="S28" s="74"/>
    </row>
    <row r="29" spans="1:21" ht="23" thickBot="1" x14ac:dyDescent="0.6">
      <c r="B29" s="72" t="s">
        <v>256</v>
      </c>
      <c r="C29" s="1"/>
      <c r="D29" s="72" t="s">
        <v>257</v>
      </c>
      <c r="E29" s="1"/>
      <c r="F29" s="215"/>
      <c r="G29" s="216"/>
      <c r="H29" s="216"/>
      <c r="I29" s="216"/>
      <c r="J29" s="216"/>
      <c r="K29" s="217"/>
      <c r="L29" s="215"/>
      <c r="M29" s="216"/>
      <c r="N29" s="216"/>
      <c r="O29" s="217"/>
      <c r="P29" s="215"/>
      <c r="Q29" s="216"/>
      <c r="R29" s="216"/>
      <c r="S29" s="217"/>
    </row>
    <row r="31" spans="1:21" ht="18.5" thickBot="1" x14ac:dyDescent="0.6"/>
    <row r="32" spans="1:21" ht="29" thickBot="1" x14ac:dyDescent="0.6">
      <c r="B32" s="150" t="s">
        <v>338</v>
      </c>
      <c r="C32" s="145"/>
      <c r="D32" s="145"/>
      <c r="E32" s="145"/>
      <c r="F32" s="145"/>
      <c r="G32" s="145"/>
      <c r="H32" s="145"/>
      <c r="I32" s="145"/>
      <c r="J32" s="145"/>
      <c r="K32" s="145"/>
      <c r="L32" s="145"/>
      <c r="M32" s="145"/>
      <c r="N32" s="145"/>
      <c r="O32" s="145"/>
      <c r="P32" s="145"/>
      <c r="Q32" s="145"/>
      <c r="R32" s="145"/>
      <c r="S32" s="145"/>
      <c r="T32" s="145"/>
      <c r="U32" s="151"/>
    </row>
    <row r="33" spans="2:21" ht="29" thickBot="1" x14ac:dyDescent="0.6">
      <c r="B33" s="84"/>
      <c r="C33" s="85"/>
      <c r="D33" s="85"/>
      <c r="E33" s="85"/>
      <c r="F33" s="85"/>
      <c r="G33" s="85"/>
      <c r="H33" s="85"/>
      <c r="I33" s="85"/>
      <c r="J33" s="85"/>
      <c r="K33" s="84"/>
      <c r="L33" s="84"/>
      <c r="M33" s="84"/>
      <c r="N33" s="150" t="s">
        <v>367</v>
      </c>
      <c r="O33" s="145"/>
      <c r="P33" s="145"/>
      <c r="Q33" s="145"/>
      <c r="R33" s="145"/>
      <c r="S33" s="151"/>
      <c r="T33" s="84"/>
      <c r="U33" s="84"/>
    </row>
    <row r="34" spans="2:21" ht="22.5" x14ac:dyDescent="0.55000000000000004">
      <c r="B34" s="40" t="s">
        <v>238</v>
      </c>
      <c r="C34" s="147" t="s">
        <v>2</v>
      </c>
      <c r="D34" s="148"/>
      <c r="E34" s="149"/>
      <c r="F34" s="147" t="s">
        <v>12</v>
      </c>
      <c r="G34" s="148"/>
      <c r="H34" s="148"/>
      <c r="I34" s="148"/>
      <c r="J34" s="149"/>
      <c r="K34" s="42" t="s">
        <v>3</v>
      </c>
      <c r="L34" s="42" t="s">
        <v>4</v>
      </c>
      <c r="M34" s="42" t="s">
        <v>291</v>
      </c>
      <c r="N34" s="54" t="s">
        <v>5</v>
      </c>
      <c r="O34" s="54" t="s">
        <v>6</v>
      </c>
      <c r="P34" s="54" t="s">
        <v>7</v>
      </c>
      <c r="Q34" s="54" t="s">
        <v>8</v>
      </c>
      <c r="R34" s="54" t="s">
        <v>9</v>
      </c>
      <c r="S34" s="54" t="s">
        <v>10</v>
      </c>
      <c r="T34" s="43" t="s">
        <v>292</v>
      </c>
      <c r="U34" s="39"/>
    </row>
    <row r="35" spans="2:21" ht="54" customHeight="1" x14ac:dyDescent="0.55000000000000004">
      <c r="B35" s="116" t="s">
        <v>239</v>
      </c>
      <c r="C35" s="141" t="s">
        <v>340</v>
      </c>
      <c r="D35" s="142"/>
      <c r="E35" s="143"/>
      <c r="F35" s="141" t="s">
        <v>339</v>
      </c>
      <c r="G35" s="142"/>
      <c r="H35" s="142"/>
      <c r="I35" s="142"/>
      <c r="J35" s="143"/>
      <c r="K35" s="116" t="s">
        <v>21</v>
      </c>
      <c r="L35" s="116" t="s">
        <v>22</v>
      </c>
      <c r="M35" s="103" t="s">
        <v>366</v>
      </c>
      <c r="N35" s="2"/>
      <c r="O35" s="103" t="s">
        <v>366</v>
      </c>
      <c r="P35" s="2"/>
      <c r="Q35" s="2"/>
      <c r="R35" s="2"/>
      <c r="S35" s="2"/>
      <c r="T35" s="103" t="s">
        <v>366</v>
      </c>
      <c r="U35" s="33"/>
    </row>
    <row r="36" spans="2:21" ht="22.5" x14ac:dyDescent="0.55000000000000004">
      <c r="B36" s="117"/>
      <c r="C36" s="122"/>
      <c r="D36" s="123"/>
      <c r="E36" s="124"/>
      <c r="F36" s="122"/>
      <c r="G36" s="123"/>
      <c r="H36" s="123"/>
      <c r="I36" s="123"/>
      <c r="J36" s="124"/>
      <c r="K36" s="117"/>
      <c r="L36" s="117"/>
      <c r="M36" s="53" t="s">
        <v>342</v>
      </c>
      <c r="N36" s="43" t="s">
        <v>13</v>
      </c>
      <c r="O36" s="43" t="s">
        <v>14</v>
      </c>
      <c r="P36" s="43" t="s">
        <v>15</v>
      </c>
      <c r="Q36" s="43" t="s">
        <v>16</v>
      </c>
      <c r="R36" s="43" t="s">
        <v>17</v>
      </c>
      <c r="S36" s="43" t="s">
        <v>18</v>
      </c>
      <c r="T36" s="43" t="s">
        <v>293</v>
      </c>
      <c r="U36" s="43" t="s">
        <v>294</v>
      </c>
    </row>
    <row r="37" spans="2:21" ht="46.25" customHeight="1" x14ac:dyDescent="0.55000000000000004">
      <c r="B37" s="118"/>
      <c r="C37" s="125"/>
      <c r="D37" s="126"/>
      <c r="E37" s="127"/>
      <c r="F37" s="125"/>
      <c r="G37" s="126"/>
      <c r="H37" s="126"/>
      <c r="I37" s="126"/>
      <c r="J37" s="127"/>
      <c r="K37" s="118"/>
      <c r="L37" s="118"/>
      <c r="M37" s="54"/>
      <c r="N37" s="2"/>
      <c r="O37" s="2"/>
      <c r="P37" s="2"/>
      <c r="Q37" s="2"/>
      <c r="R37" s="2"/>
      <c r="S37" s="2"/>
      <c r="T37" s="103" t="s">
        <v>366</v>
      </c>
      <c r="U37" s="103" t="s">
        <v>366</v>
      </c>
    </row>
    <row r="39" spans="2:21" ht="18.5" thickBot="1" x14ac:dyDescent="0.6"/>
    <row r="40" spans="2:21" ht="29" thickBot="1" x14ac:dyDescent="0.6">
      <c r="B40" s="72" t="s">
        <v>258</v>
      </c>
      <c r="C40" s="73"/>
      <c r="D40" s="171" t="s">
        <v>343</v>
      </c>
      <c r="E40" s="172"/>
      <c r="F40" s="172"/>
      <c r="G40" s="172"/>
      <c r="H40" s="172"/>
      <c r="I40" s="172"/>
      <c r="J40" s="172"/>
      <c r="K40" s="173"/>
      <c r="L40" s="1"/>
      <c r="M40" s="1"/>
      <c r="N40" s="1"/>
      <c r="O40" s="1"/>
      <c r="P40" s="1"/>
      <c r="Q40" s="1"/>
      <c r="R40" s="1"/>
      <c r="S40" s="1"/>
    </row>
    <row r="41" spans="2:21" ht="18.5" thickBot="1" x14ac:dyDescent="0.6">
      <c r="B41" s="1"/>
      <c r="C41" s="1"/>
      <c r="D41" s="1"/>
      <c r="E41" s="1"/>
      <c r="F41" s="1"/>
      <c r="G41" s="1"/>
      <c r="H41" s="1"/>
      <c r="I41" s="1"/>
      <c r="J41" s="1"/>
      <c r="K41" s="1"/>
      <c r="L41" s="1"/>
      <c r="M41" s="1"/>
      <c r="N41" s="1"/>
      <c r="O41" s="1"/>
      <c r="P41" s="1"/>
      <c r="Q41" s="1"/>
      <c r="R41" s="1"/>
      <c r="S41" s="1"/>
    </row>
    <row r="42" spans="2:21" ht="23" thickBot="1" x14ac:dyDescent="0.6">
      <c r="B42" s="72" t="s">
        <v>246</v>
      </c>
      <c r="C42" s="1"/>
      <c r="D42" s="72" t="s">
        <v>247</v>
      </c>
      <c r="E42" s="1"/>
      <c r="F42" s="215" t="s">
        <v>248</v>
      </c>
      <c r="G42" s="216"/>
      <c r="H42" s="216"/>
      <c r="I42" s="216"/>
      <c r="J42" s="216"/>
      <c r="K42" s="217"/>
      <c r="L42" s="215" t="s">
        <v>249</v>
      </c>
      <c r="M42" s="216"/>
      <c r="N42" s="216"/>
      <c r="O42" s="217"/>
      <c r="P42" s="215" t="s">
        <v>250</v>
      </c>
      <c r="Q42" s="216"/>
      <c r="R42" s="216"/>
      <c r="S42" s="217"/>
    </row>
    <row r="43" spans="2:21" x14ac:dyDescent="0.55000000000000004">
      <c r="B43" s="1"/>
      <c r="C43" s="1"/>
      <c r="D43" s="1"/>
      <c r="E43" s="1"/>
      <c r="F43" s="1"/>
      <c r="G43" s="1"/>
      <c r="H43" s="1"/>
      <c r="I43" s="1"/>
      <c r="J43" s="1"/>
      <c r="K43" s="1"/>
      <c r="L43" s="1"/>
      <c r="M43" s="1"/>
      <c r="N43" s="1"/>
      <c r="O43" s="1"/>
      <c r="P43" s="1"/>
      <c r="Q43" s="1"/>
      <c r="R43" s="1"/>
      <c r="S43" s="1"/>
    </row>
    <row r="44" spans="2:21" ht="27" thickBot="1" x14ac:dyDescent="0.6">
      <c r="B44" s="1"/>
      <c r="C44" s="1"/>
      <c r="D44" s="1"/>
      <c r="E44" s="1"/>
      <c r="F44" s="1"/>
      <c r="G44" s="1"/>
      <c r="H44" s="69" t="s">
        <v>364</v>
      </c>
      <c r="I44" s="1"/>
      <c r="J44" s="1"/>
      <c r="K44" s="1"/>
      <c r="L44" s="1"/>
      <c r="M44" s="69" t="s">
        <v>364</v>
      </c>
      <c r="N44" s="1"/>
      <c r="O44" s="1"/>
      <c r="P44" s="1"/>
      <c r="Q44" s="1"/>
      <c r="R44" s="1"/>
      <c r="S44" s="1"/>
    </row>
    <row r="45" spans="2:21" ht="23" thickBot="1" x14ac:dyDescent="0.6">
      <c r="B45" s="72" t="s">
        <v>254</v>
      </c>
      <c r="C45" s="1"/>
      <c r="D45" s="72" t="s">
        <v>344</v>
      </c>
      <c r="E45" s="1"/>
      <c r="F45" s="215"/>
      <c r="G45" s="216"/>
      <c r="H45" s="216"/>
      <c r="I45" s="216"/>
      <c r="J45" s="216"/>
      <c r="K45" s="217"/>
      <c r="L45" s="215"/>
      <c r="M45" s="216"/>
      <c r="N45" s="216"/>
      <c r="O45" s="217"/>
      <c r="P45" s="215"/>
      <c r="Q45" s="216"/>
      <c r="R45" s="216"/>
      <c r="S45" s="217"/>
    </row>
    <row r="46" spans="2:21" ht="27" thickBot="1" x14ac:dyDescent="0.6">
      <c r="B46" s="1"/>
      <c r="C46" s="1"/>
      <c r="D46" s="1"/>
      <c r="E46" s="1"/>
      <c r="F46" s="1"/>
      <c r="G46" s="1"/>
      <c r="H46" s="69" t="s">
        <v>364</v>
      </c>
      <c r="I46" s="1"/>
      <c r="J46" s="1"/>
      <c r="K46" s="1"/>
      <c r="L46" s="1"/>
      <c r="M46" s="69" t="s">
        <v>364</v>
      </c>
      <c r="N46" s="1"/>
      <c r="O46" s="1"/>
      <c r="P46" s="74"/>
      <c r="Q46" s="74"/>
      <c r="R46" s="74"/>
      <c r="S46" s="74"/>
    </row>
    <row r="47" spans="2:21" ht="23" thickBot="1" x14ac:dyDescent="0.6">
      <c r="B47" s="72" t="s">
        <v>256</v>
      </c>
      <c r="C47" s="1"/>
      <c r="D47" s="72" t="s">
        <v>345</v>
      </c>
      <c r="E47" s="1"/>
      <c r="F47" s="215"/>
      <c r="G47" s="216"/>
      <c r="H47" s="216"/>
      <c r="I47" s="216"/>
      <c r="J47" s="216"/>
      <c r="K47" s="217"/>
      <c r="L47" s="215"/>
      <c r="M47" s="216"/>
      <c r="N47" s="216"/>
      <c r="O47" s="217"/>
      <c r="P47" s="215"/>
      <c r="Q47" s="216"/>
      <c r="R47" s="216"/>
      <c r="S47" s="217"/>
    </row>
  </sheetData>
  <mergeCells count="53">
    <mergeCell ref="C7:E7"/>
    <mergeCell ref="G7:I7"/>
    <mergeCell ref="J7:K7"/>
    <mergeCell ref="L7:P7"/>
    <mergeCell ref="R7:S7"/>
    <mergeCell ref="B2:H2"/>
    <mergeCell ref="I2:J2"/>
    <mergeCell ref="L2:U2"/>
    <mergeCell ref="B4:U4"/>
    <mergeCell ref="B5:U5"/>
    <mergeCell ref="L8:N8"/>
    <mergeCell ref="R8:S8"/>
    <mergeCell ref="B10:U10"/>
    <mergeCell ref="B12:U12"/>
    <mergeCell ref="B14:U14"/>
    <mergeCell ref="B17:B19"/>
    <mergeCell ref="C17:E19"/>
    <mergeCell ref="F17:J19"/>
    <mergeCell ref="K17:K19"/>
    <mergeCell ref="J8:K8"/>
    <mergeCell ref="F27:K27"/>
    <mergeCell ref="L27:O27"/>
    <mergeCell ref="P27:S27"/>
    <mergeCell ref="L17:L19"/>
    <mergeCell ref="N15:S15"/>
    <mergeCell ref="D22:K22"/>
    <mergeCell ref="F24:K24"/>
    <mergeCell ref="L24:O24"/>
    <mergeCell ref="P24:S24"/>
    <mergeCell ref="C16:E16"/>
    <mergeCell ref="F16:J16"/>
    <mergeCell ref="D40:K40"/>
    <mergeCell ref="F29:K29"/>
    <mergeCell ref="L29:O29"/>
    <mergeCell ref="P29:S29"/>
    <mergeCell ref="B32:U32"/>
    <mergeCell ref="N33:S33"/>
    <mergeCell ref="C34:E34"/>
    <mergeCell ref="F34:J34"/>
    <mergeCell ref="B35:B37"/>
    <mergeCell ref="C35:E37"/>
    <mergeCell ref="F35:J37"/>
    <mergeCell ref="K35:K37"/>
    <mergeCell ref="L35:L37"/>
    <mergeCell ref="F47:K47"/>
    <mergeCell ref="L47:O47"/>
    <mergeCell ref="P47:S47"/>
    <mergeCell ref="F42:K42"/>
    <mergeCell ref="L42:O42"/>
    <mergeCell ref="P42:S42"/>
    <mergeCell ref="F45:K45"/>
    <mergeCell ref="L45:O45"/>
    <mergeCell ref="P45:S45"/>
  </mergeCells>
  <phoneticPr fontId="1"/>
  <printOptions horizontalCentered="1"/>
  <pageMargins left="0" right="0" top="0.74803149606299213" bottom="0.74803149606299213"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T54"/>
  <sheetViews>
    <sheetView showGridLines="0" zoomScale="60" zoomScaleNormal="60" workbookViewId="0"/>
  </sheetViews>
  <sheetFormatPr defaultColWidth="8.6640625" defaultRowHeight="17.5" outlineLevelRow="1" x14ac:dyDescent="0.55000000000000004"/>
  <cols>
    <col min="1" max="1" width="3.58203125" style="1" customWidth="1"/>
    <col min="2" max="2" width="6.9140625" style="1" customWidth="1"/>
    <col min="3" max="3" width="13.08203125" style="1" customWidth="1"/>
    <col min="4" max="4" width="3.9140625" style="1" customWidth="1"/>
    <col min="5" max="5" width="11.5" style="1" customWidth="1"/>
    <col min="6" max="6" width="4.83203125" style="1" customWidth="1"/>
    <col min="7" max="7" width="13.33203125" style="1" customWidth="1"/>
    <col min="8" max="8" width="10.4140625" style="1" customWidth="1"/>
    <col min="9" max="9" width="9" style="1" customWidth="1"/>
    <col min="10" max="10" width="4.1640625" style="1" customWidth="1"/>
    <col min="11" max="11" width="6.83203125" style="1" customWidth="1"/>
    <col min="12" max="12" width="6.9140625" style="1" customWidth="1"/>
    <col min="13" max="15" width="16.4140625" style="1" customWidth="1"/>
    <col min="16" max="16" width="14.83203125" style="1" customWidth="1"/>
    <col min="17" max="17" width="14" style="1" customWidth="1"/>
    <col min="18" max="18" width="15.83203125" style="1" customWidth="1"/>
    <col min="19" max="19" width="14.08203125" style="1" customWidth="1"/>
    <col min="20" max="20" width="16.664062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32" t="s">
        <v>29</v>
      </c>
      <c r="C2" s="132"/>
      <c r="D2" s="132"/>
      <c r="E2" s="132"/>
      <c r="F2" s="132"/>
      <c r="G2" s="132"/>
      <c r="H2" s="132"/>
      <c r="I2" s="224" t="str">
        <f>A①_入力!J2</f>
        <v>3-2</v>
      </c>
      <c r="J2" s="224"/>
      <c r="K2" s="70"/>
      <c r="L2" s="182" t="str">
        <f>A①_入力!M2</f>
        <v>第3-2問_売上関連のPL・BS・CF・資金計画（その３-2）</v>
      </c>
      <c r="M2" s="182"/>
      <c r="N2" s="182"/>
      <c r="O2" s="182"/>
      <c r="P2" s="182"/>
      <c r="Q2" s="182"/>
      <c r="R2" s="182"/>
      <c r="S2" s="182"/>
      <c r="T2" s="182"/>
    </row>
    <row r="3" spans="2:20" ht="31.5" x14ac:dyDescent="1.05">
      <c r="B3" s="8"/>
      <c r="C3" s="30" t="s">
        <v>170</v>
      </c>
      <c r="D3" s="8"/>
      <c r="E3" s="8"/>
      <c r="F3" s="8"/>
      <c r="G3" s="8"/>
      <c r="H3" s="8"/>
      <c r="I3" s="52" t="s">
        <v>161</v>
      </c>
      <c r="J3" s="8"/>
      <c r="K3" s="8"/>
      <c r="L3" s="8"/>
      <c r="M3" s="8"/>
      <c r="N3" s="8"/>
      <c r="O3" s="8"/>
      <c r="P3" s="8"/>
      <c r="Q3" s="8"/>
      <c r="R3" s="8"/>
      <c r="S3" s="8"/>
      <c r="T3" s="10"/>
    </row>
    <row r="4" spans="2:20" ht="22.5" x14ac:dyDescent="0.55000000000000004">
      <c r="B4" s="155" t="s">
        <v>0</v>
      </c>
      <c r="C4" s="155"/>
      <c r="D4" s="155"/>
      <c r="E4" s="155"/>
      <c r="F4" s="155"/>
      <c r="G4" s="155"/>
      <c r="H4" s="155"/>
      <c r="I4" s="155"/>
      <c r="J4" s="155"/>
      <c r="K4" s="155"/>
      <c r="L4" s="155"/>
      <c r="M4" s="155"/>
      <c r="N4" s="155"/>
      <c r="O4" s="155"/>
      <c r="P4" s="155"/>
      <c r="Q4" s="155"/>
      <c r="R4" s="155"/>
      <c r="S4" s="155"/>
      <c r="T4" s="155"/>
    </row>
    <row r="5" spans="2:20" ht="46.75" customHeight="1" x14ac:dyDescent="0.55000000000000004">
      <c r="B5" s="183" t="s">
        <v>171</v>
      </c>
      <c r="C5" s="183"/>
      <c r="D5" s="183"/>
      <c r="E5" s="183"/>
      <c r="F5" s="183"/>
      <c r="G5" s="183"/>
      <c r="H5" s="183"/>
      <c r="I5" s="183"/>
      <c r="J5" s="183"/>
      <c r="K5" s="183"/>
      <c r="L5" s="183"/>
      <c r="M5" s="183"/>
      <c r="N5" s="183"/>
      <c r="O5" s="183"/>
      <c r="P5" s="183"/>
      <c r="Q5" s="183"/>
      <c r="R5" s="183"/>
      <c r="S5" s="183"/>
      <c r="T5" s="183"/>
    </row>
    <row r="6" spans="2:20" ht="11.4" customHeight="1" thickBot="1" x14ac:dyDescent="0.6"/>
    <row r="7" spans="2:20" ht="29.4" customHeight="1" thickBot="1" x14ac:dyDescent="0.6">
      <c r="B7" s="11">
        <v>2</v>
      </c>
      <c r="C7" s="184" t="s">
        <v>172</v>
      </c>
      <c r="D7" s="184"/>
      <c r="E7" s="184"/>
      <c r="F7" s="11">
        <f>[1]A①_入力!F7</f>
        <v>1</v>
      </c>
      <c r="G7" s="131" t="s">
        <v>372</v>
      </c>
      <c r="H7" s="131"/>
      <c r="I7" s="131"/>
      <c r="J7" s="225" t="s">
        <v>268</v>
      </c>
      <c r="K7" s="226"/>
      <c r="L7" s="227" t="s">
        <v>266</v>
      </c>
      <c r="M7" s="227"/>
      <c r="N7" s="227"/>
      <c r="O7" s="228"/>
      <c r="P7" s="71" t="s">
        <v>174</v>
      </c>
      <c r="Q7" s="171" t="s">
        <v>267</v>
      </c>
      <c r="R7" s="173"/>
      <c r="S7"/>
      <c r="T7"/>
    </row>
    <row r="8" spans="2:20" ht="29" thickBot="1" x14ac:dyDescent="0.6">
      <c r="J8" s="221" t="s">
        <v>269</v>
      </c>
      <c r="K8" s="222"/>
      <c r="L8" s="177" t="s">
        <v>175</v>
      </c>
      <c r="M8" s="177"/>
      <c r="N8"/>
      <c r="O8"/>
      <c r="P8" s="71" t="s">
        <v>176</v>
      </c>
      <c r="Q8" s="171" t="s">
        <v>177</v>
      </c>
      <c r="R8" s="173"/>
      <c r="S8"/>
      <c r="T8"/>
    </row>
    <row r="10" spans="2:20" ht="22.5" x14ac:dyDescent="0.55000000000000004">
      <c r="B10" s="223" t="s">
        <v>235</v>
      </c>
      <c r="C10" s="223"/>
      <c r="D10" s="223"/>
      <c r="E10" s="223"/>
      <c r="F10" s="223"/>
      <c r="G10" s="223"/>
      <c r="H10" s="223"/>
      <c r="I10" s="223"/>
      <c r="J10" s="223"/>
      <c r="K10" s="223"/>
      <c r="L10" s="223"/>
      <c r="M10" s="223"/>
      <c r="N10" s="223"/>
      <c r="O10" s="223"/>
      <c r="P10" s="223"/>
      <c r="Q10" s="223"/>
      <c r="R10" s="223"/>
      <c r="S10" s="223"/>
      <c r="T10" s="223"/>
    </row>
    <row r="11" spans="2:20" ht="9.65" customHeight="1" x14ac:dyDescent="0.55000000000000004"/>
    <row r="12" spans="2:20" ht="69.650000000000006" customHeight="1" x14ac:dyDescent="0.55000000000000004">
      <c r="B12" s="156" t="s">
        <v>236</v>
      </c>
      <c r="C12" s="156"/>
      <c r="D12" s="156"/>
      <c r="E12" s="156"/>
      <c r="F12" s="156"/>
      <c r="G12" s="156"/>
      <c r="H12" s="156"/>
      <c r="I12" s="156"/>
      <c r="J12" s="156"/>
      <c r="K12" s="156"/>
      <c r="L12" s="156"/>
      <c r="M12" s="156"/>
      <c r="N12" s="156"/>
      <c r="O12" s="156"/>
      <c r="P12" s="156"/>
      <c r="Q12" s="156"/>
      <c r="R12" s="156"/>
      <c r="S12" s="156"/>
      <c r="T12" s="156"/>
    </row>
    <row r="13" spans="2:20" ht="18" thickBot="1" x14ac:dyDescent="0.6"/>
    <row r="14" spans="2:20" ht="29" thickBot="1" x14ac:dyDescent="0.6">
      <c r="B14" s="150" t="s">
        <v>237</v>
      </c>
      <c r="C14" s="145"/>
      <c r="D14" s="145"/>
      <c r="E14" s="145"/>
      <c r="F14" s="145"/>
      <c r="G14" s="145"/>
      <c r="H14" s="145"/>
      <c r="I14" s="145"/>
      <c r="J14" s="145"/>
      <c r="K14" s="145"/>
      <c r="L14" s="145"/>
      <c r="M14" s="145"/>
      <c r="N14" s="145"/>
      <c r="O14" s="145"/>
      <c r="P14" s="145"/>
      <c r="Q14" s="145"/>
      <c r="R14" s="145"/>
      <c r="S14" s="145"/>
      <c r="T14" s="151"/>
    </row>
    <row r="15" spans="2:20" ht="22.5" x14ac:dyDescent="0.55000000000000004">
      <c r="B15" s="40" t="s">
        <v>238</v>
      </c>
      <c r="C15" s="147" t="s">
        <v>2</v>
      </c>
      <c r="D15" s="148"/>
      <c r="E15" s="149"/>
      <c r="F15" s="147" t="s">
        <v>12</v>
      </c>
      <c r="G15" s="148"/>
      <c r="H15" s="148"/>
      <c r="I15" s="148"/>
      <c r="J15" s="149"/>
      <c r="K15" s="42" t="s">
        <v>3</v>
      </c>
      <c r="L15" s="42" t="s">
        <v>4</v>
      </c>
      <c r="M15" s="43" t="s">
        <v>5</v>
      </c>
      <c r="N15" s="43" t="s">
        <v>6</v>
      </c>
      <c r="O15" s="43" t="s">
        <v>7</v>
      </c>
      <c r="P15" s="43" t="s">
        <v>8</v>
      </c>
      <c r="Q15" s="43" t="s">
        <v>9</v>
      </c>
      <c r="R15" s="43" t="s">
        <v>10</v>
      </c>
      <c r="S15" s="43" t="s">
        <v>11</v>
      </c>
      <c r="T15" s="39"/>
    </row>
    <row r="16" spans="2:20" ht="22.5" x14ac:dyDescent="0.55000000000000004">
      <c r="B16" s="116" t="s">
        <v>239</v>
      </c>
      <c r="C16" s="141" t="s">
        <v>44</v>
      </c>
      <c r="D16" s="142"/>
      <c r="E16" s="143"/>
      <c r="F16" s="141" t="s">
        <v>26</v>
      </c>
      <c r="G16" s="142"/>
      <c r="H16" s="142"/>
      <c r="I16" s="142"/>
      <c r="J16" s="143"/>
      <c r="K16" s="116" t="s">
        <v>21</v>
      </c>
      <c r="L16" s="116" t="s">
        <v>22</v>
      </c>
      <c r="M16" s="2">
        <v>95</v>
      </c>
      <c r="N16" s="2">
        <v>95</v>
      </c>
      <c r="O16" s="2">
        <v>95</v>
      </c>
      <c r="P16" s="2">
        <v>95</v>
      </c>
      <c r="Q16" s="2">
        <v>95</v>
      </c>
      <c r="R16" s="2">
        <v>95</v>
      </c>
      <c r="S16" s="2"/>
      <c r="T16" s="33"/>
    </row>
    <row r="17" spans="2:20" ht="22.5" x14ac:dyDescent="0.55000000000000004">
      <c r="B17" s="117"/>
      <c r="C17" s="122"/>
      <c r="D17" s="123"/>
      <c r="E17" s="124"/>
      <c r="F17" s="122"/>
      <c r="G17" s="123"/>
      <c r="H17" s="123"/>
      <c r="I17" s="123"/>
      <c r="J17" s="124"/>
      <c r="K17" s="117"/>
      <c r="L17" s="117"/>
      <c r="M17" s="43" t="s">
        <v>13</v>
      </c>
      <c r="N17" s="43" t="s">
        <v>14</v>
      </c>
      <c r="O17" s="43" t="s">
        <v>15</v>
      </c>
      <c r="P17" s="43" t="s">
        <v>16</v>
      </c>
      <c r="Q17" s="43" t="s">
        <v>17</v>
      </c>
      <c r="R17" s="43" t="s">
        <v>18</v>
      </c>
      <c r="S17" s="43" t="s">
        <v>19</v>
      </c>
      <c r="T17" s="43" t="s">
        <v>20</v>
      </c>
    </row>
    <row r="18" spans="2:20" ht="33.65" customHeight="1" thickBot="1" x14ac:dyDescent="0.6">
      <c r="B18" s="118"/>
      <c r="C18" s="125"/>
      <c r="D18" s="126"/>
      <c r="E18" s="127"/>
      <c r="F18" s="125"/>
      <c r="G18" s="126"/>
      <c r="H18" s="126"/>
      <c r="I18" s="126"/>
      <c r="J18" s="127"/>
      <c r="K18" s="118"/>
      <c r="L18" s="118"/>
      <c r="M18" s="2">
        <v>95</v>
      </c>
      <c r="N18" s="2">
        <v>95</v>
      </c>
      <c r="O18" s="2">
        <v>95</v>
      </c>
      <c r="P18" s="2">
        <v>95</v>
      </c>
      <c r="Q18" s="2">
        <v>95</v>
      </c>
      <c r="R18" s="2">
        <v>95</v>
      </c>
      <c r="S18" s="2"/>
      <c r="T18" s="2"/>
    </row>
    <row r="19" spans="2:20" ht="22.5" x14ac:dyDescent="0.55000000000000004">
      <c r="B19" s="116" t="s">
        <v>240</v>
      </c>
      <c r="C19" s="140" t="s">
        <v>45</v>
      </c>
      <c r="D19" s="120"/>
      <c r="E19" s="121"/>
      <c r="F19" s="140" t="s">
        <v>241</v>
      </c>
      <c r="G19" s="120"/>
      <c r="H19" s="120"/>
      <c r="I19" s="120"/>
      <c r="J19" s="121"/>
      <c r="K19" s="116" t="s">
        <v>21</v>
      </c>
      <c r="L19" s="116" t="s">
        <v>22</v>
      </c>
      <c r="M19" s="43" t="s">
        <v>5</v>
      </c>
      <c r="N19" s="43" t="s">
        <v>6</v>
      </c>
      <c r="O19" s="43" t="s">
        <v>7</v>
      </c>
      <c r="P19" s="43" t="s">
        <v>8</v>
      </c>
      <c r="Q19" s="43" t="s">
        <v>9</v>
      </c>
      <c r="R19" s="43" t="s">
        <v>10</v>
      </c>
      <c r="S19" s="43" t="s">
        <v>11</v>
      </c>
      <c r="T19" s="39"/>
    </row>
    <row r="20" spans="2:20" ht="22.5" x14ac:dyDescent="0.55000000000000004">
      <c r="B20" s="117"/>
      <c r="C20" s="122"/>
      <c r="D20" s="123"/>
      <c r="E20" s="124"/>
      <c r="F20" s="122"/>
      <c r="G20" s="123"/>
      <c r="H20" s="123"/>
      <c r="I20" s="123"/>
      <c r="J20" s="124"/>
      <c r="K20" s="117"/>
      <c r="L20" s="117"/>
      <c r="M20" s="2">
        <v>100</v>
      </c>
      <c r="N20" s="2">
        <v>110</v>
      </c>
      <c r="O20" s="2">
        <v>121</v>
      </c>
      <c r="P20" s="2">
        <v>133</v>
      </c>
      <c r="Q20" s="2">
        <v>146</v>
      </c>
      <c r="R20" s="2">
        <v>160</v>
      </c>
      <c r="S20" s="2">
        <f>SUM(M20:R20)</f>
        <v>770</v>
      </c>
      <c r="T20" s="33"/>
    </row>
    <row r="21" spans="2:20" ht="22.5" x14ac:dyDescent="0.55000000000000004">
      <c r="B21" s="117"/>
      <c r="C21" s="122"/>
      <c r="D21" s="123"/>
      <c r="E21" s="124"/>
      <c r="F21" s="122"/>
      <c r="G21" s="123"/>
      <c r="H21" s="123"/>
      <c r="I21" s="123"/>
      <c r="J21" s="124"/>
      <c r="K21" s="117"/>
      <c r="L21" s="117"/>
      <c r="M21" s="43" t="s">
        <v>13</v>
      </c>
      <c r="N21" s="43" t="s">
        <v>14</v>
      </c>
      <c r="O21" s="43" t="s">
        <v>15</v>
      </c>
      <c r="P21" s="43" t="s">
        <v>16</v>
      </c>
      <c r="Q21" s="43" t="s">
        <v>17</v>
      </c>
      <c r="R21" s="43" t="s">
        <v>18</v>
      </c>
      <c r="S21" s="43" t="s">
        <v>19</v>
      </c>
      <c r="T21" s="43" t="s">
        <v>20</v>
      </c>
    </row>
    <row r="22" spans="2:20" ht="23" thickBot="1" x14ac:dyDescent="0.6">
      <c r="B22" s="118"/>
      <c r="C22" s="125"/>
      <c r="D22" s="126"/>
      <c r="E22" s="127"/>
      <c r="F22" s="125"/>
      <c r="G22" s="126"/>
      <c r="H22" s="126"/>
      <c r="I22" s="126"/>
      <c r="J22" s="127"/>
      <c r="K22" s="118"/>
      <c r="L22" s="118"/>
      <c r="M22" s="2">
        <v>176</v>
      </c>
      <c r="N22" s="2">
        <v>193</v>
      </c>
      <c r="O22" s="2">
        <v>212</v>
      </c>
      <c r="P22" s="2">
        <v>233</v>
      </c>
      <c r="Q22" s="2">
        <v>256</v>
      </c>
      <c r="R22" s="2">
        <v>281</v>
      </c>
      <c r="S22" s="2">
        <f>SUM(M22:R22)</f>
        <v>1351</v>
      </c>
      <c r="T22" s="2">
        <f>S20+S22</f>
        <v>2121</v>
      </c>
    </row>
    <row r="23" spans="2:20" ht="22.5" x14ac:dyDescent="0.55000000000000004">
      <c r="B23" s="116" t="s">
        <v>42</v>
      </c>
      <c r="C23" s="140" t="s">
        <v>25</v>
      </c>
      <c r="D23" s="120"/>
      <c r="E23" s="121"/>
      <c r="F23" s="119" t="s">
        <v>242</v>
      </c>
      <c r="G23" s="120"/>
      <c r="H23" s="120"/>
      <c r="I23" s="120"/>
      <c r="J23" s="121"/>
      <c r="K23" s="116" t="s">
        <v>21</v>
      </c>
      <c r="L23" s="116" t="s">
        <v>22</v>
      </c>
      <c r="M23" s="43" t="s">
        <v>5</v>
      </c>
      <c r="N23" s="43" t="s">
        <v>6</v>
      </c>
      <c r="O23" s="43" t="s">
        <v>7</v>
      </c>
      <c r="P23" s="43" t="s">
        <v>8</v>
      </c>
      <c r="Q23" s="43" t="s">
        <v>9</v>
      </c>
      <c r="R23" s="43" t="s">
        <v>10</v>
      </c>
      <c r="S23" s="43" t="s">
        <v>11</v>
      </c>
      <c r="T23" s="39"/>
    </row>
    <row r="24" spans="2:20" ht="22.5" x14ac:dyDescent="0.55000000000000004">
      <c r="B24" s="117"/>
      <c r="C24" s="122"/>
      <c r="D24" s="123"/>
      <c r="E24" s="124"/>
      <c r="F24" s="122"/>
      <c r="G24" s="123"/>
      <c r="H24" s="123"/>
      <c r="I24" s="123"/>
      <c r="J24" s="124"/>
      <c r="K24" s="117"/>
      <c r="L24" s="117"/>
      <c r="M24" s="2">
        <v>9500</v>
      </c>
      <c r="N24" s="2">
        <v>10450</v>
      </c>
      <c r="O24" s="2">
        <v>11495</v>
      </c>
      <c r="P24" s="2">
        <v>12635</v>
      </c>
      <c r="Q24" s="2">
        <v>13870</v>
      </c>
      <c r="R24" s="2">
        <v>15200</v>
      </c>
      <c r="S24" s="2">
        <f>SUM(M24:R24)</f>
        <v>73150</v>
      </c>
      <c r="T24" s="33"/>
    </row>
    <row r="25" spans="2:20" ht="22.5" x14ac:dyDescent="0.55000000000000004">
      <c r="B25" s="117"/>
      <c r="C25" s="122"/>
      <c r="D25" s="123"/>
      <c r="E25" s="124"/>
      <c r="F25" s="122"/>
      <c r="G25" s="123"/>
      <c r="H25" s="123"/>
      <c r="I25" s="123"/>
      <c r="J25" s="124"/>
      <c r="K25" s="117"/>
      <c r="L25" s="117"/>
      <c r="M25" s="43" t="s">
        <v>13</v>
      </c>
      <c r="N25" s="43" t="s">
        <v>14</v>
      </c>
      <c r="O25" s="43" t="s">
        <v>15</v>
      </c>
      <c r="P25" s="43" t="s">
        <v>16</v>
      </c>
      <c r="Q25" s="43" t="s">
        <v>17</v>
      </c>
      <c r="R25" s="43" t="s">
        <v>18</v>
      </c>
      <c r="S25" s="43" t="s">
        <v>19</v>
      </c>
      <c r="T25" s="43" t="s">
        <v>20</v>
      </c>
    </row>
    <row r="26" spans="2:20" ht="22.5" x14ac:dyDescent="0.55000000000000004">
      <c r="B26" s="118"/>
      <c r="C26" s="125"/>
      <c r="D26" s="126"/>
      <c r="E26" s="127"/>
      <c r="F26" s="125"/>
      <c r="G26" s="126"/>
      <c r="H26" s="126"/>
      <c r="I26" s="126"/>
      <c r="J26" s="127"/>
      <c r="K26" s="118"/>
      <c r="L26" s="118"/>
      <c r="M26" s="2">
        <v>16720</v>
      </c>
      <c r="N26" s="2">
        <v>18335</v>
      </c>
      <c r="O26" s="2">
        <v>20140</v>
      </c>
      <c r="P26" s="2">
        <v>22135</v>
      </c>
      <c r="Q26" s="2">
        <v>24320</v>
      </c>
      <c r="R26" s="2">
        <v>26695</v>
      </c>
      <c r="S26" s="2">
        <f>SUM(M26:R26)</f>
        <v>128345</v>
      </c>
      <c r="T26" s="2">
        <f>S24+S26</f>
        <v>201495</v>
      </c>
    </row>
    <row r="28" spans="2:20" hidden="1" outlineLevel="1" x14ac:dyDescent="0.55000000000000004"/>
    <row r="29" spans="2:20" ht="409.6" hidden="1" customHeight="1" outlineLevel="1" x14ac:dyDescent="0.55000000000000004">
      <c r="B29" s="156" t="s">
        <v>243</v>
      </c>
      <c r="C29" s="156"/>
      <c r="D29" s="156"/>
      <c r="E29" s="156"/>
      <c r="F29" s="156"/>
      <c r="G29" s="156"/>
      <c r="H29" s="156"/>
      <c r="I29" s="156"/>
      <c r="J29" s="156"/>
      <c r="K29" s="156"/>
      <c r="L29" s="156"/>
      <c r="M29" s="156"/>
      <c r="N29" s="156"/>
      <c r="O29" s="156"/>
      <c r="P29" s="156"/>
      <c r="Q29" s="156"/>
      <c r="R29" s="156"/>
      <c r="S29" s="156"/>
      <c r="T29" s="156"/>
    </row>
    <row r="30" spans="2:20" ht="18" collapsed="1" thickBot="1" x14ac:dyDescent="0.6"/>
    <row r="31" spans="2:20" ht="27.65" customHeight="1" thickBot="1" x14ac:dyDescent="0.6">
      <c r="C31" s="72" t="s">
        <v>244</v>
      </c>
      <c r="D31" s="73"/>
      <c r="E31" s="171" t="s">
        <v>245</v>
      </c>
      <c r="F31" s="172"/>
      <c r="G31" s="172"/>
      <c r="H31" s="172"/>
      <c r="I31" s="172"/>
      <c r="J31" s="172"/>
      <c r="K31" s="172"/>
      <c r="L31" s="173"/>
    </row>
    <row r="32" spans="2:20" ht="27.65" customHeight="1" thickBot="1" x14ac:dyDescent="0.6"/>
    <row r="33" spans="3:20" ht="27.65" customHeight="1" thickBot="1" x14ac:dyDescent="0.6">
      <c r="C33" s="72" t="s">
        <v>246</v>
      </c>
      <c r="E33" s="72" t="s">
        <v>247</v>
      </c>
      <c r="G33" s="215" t="s">
        <v>248</v>
      </c>
      <c r="H33" s="216"/>
      <c r="I33" s="216"/>
      <c r="J33" s="216"/>
      <c r="K33" s="216"/>
      <c r="L33" s="217"/>
      <c r="M33" s="215" t="s">
        <v>249</v>
      </c>
      <c r="N33" s="216"/>
      <c r="O33" s="216"/>
      <c r="P33" s="217"/>
      <c r="Q33" s="215" t="s">
        <v>250</v>
      </c>
      <c r="R33" s="216"/>
      <c r="S33" s="216"/>
      <c r="T33" s="217"/>
    </row>
    <row r="34" spans="3:20" ht="27.65" customHeight="1" thickBot="1" x14ac:dyDescent="0.6">
      <c r="H34" s="69" t="s">
        <v>364</v>
      </c>
      <c r="M34" s="69" t="s">
        <v>364</v>
      </c>
    </row>
    <row r="35" spans="3:20" ht="27.65" customHeight="1" thickBot="1" x14ac:dyDescent="0.6">
      <c r="C35" s="72" t="s">
        <v>251</v>
      </c>
      <c r="E35" s="72" t="s">
        <v>252</v>
      </c>
      <c r="G35" s="245" t="s">
        <v>368</v>
      </c>
      <c r="H35" s="246"/>
      <c r="I35" s="246"/>
      <c r="J35" s="246"/>
      <c r="K35" s="246"/>
      <c r="L35" s="247"/>
      <c r="M35" s="242" t="s">
        <v>369</v>
      </c>
      <c r="N35" s="243"/>
      <c r="O35" s="243"/>
      <c r="P35" s="243"/>
      <c r="Q35" s="83" t="s">
        <v>270</v>
      </c>
      <c r="R35" s="80" t="s">
        <v>271</v>
      </c>
      <c r="S35" s="81"/>
      <c r="T35" s="82"/>
    </row>
    <row r="36" spans="3:20" ht="27.65" customHeight="1" thickBot="1" x14ac:dyDescent="0.6">
      <c r="M36" s="69" t="s">
        <v>364</v>
      </c>
    </row>
    <row r="37" spans="3:20" ht="27.65" customHeight="1" thickBot="1" x14ac:dyDescent="0.6">
      <c r="M37" s="242" t="s">
        <v>370</v>
      </c>
      <c r="N37" s="243"/>
      <c r="O37" s="243"/>
      <c r="P37" s="244"/>
    </row>
    <row r="38" spans="3:20" ht="22.75" customHeight="1" x14ac:dyDescent="0.55000000000000004">
      <c r="M38" s="73" t="s">
        <v>253</v>
      </c>
    </row>
    <row r="39" spans="3:20" ht="23.4" customHeight="1" thickBot="1" x14ac:dyDescent="0.6">
      <c r="H39" s="69" t="s">
        <v>364</v>
      </c>
      <c r="M39" s="69" t="s">
        <v>364</v>
      </c>
    </row>
    <row r="40" spans="3:20" ht="27.65" customHeight="1" thickBot="1" x14ac:dyDescent="0.6">
      <c r="C40" s="72" t="s">
        <v>254</v>
      </c>
      <c r="E40" s="72" t="s">
        <v>255</v>
      </c>
      <c r="G40" s="215"/>
      <c r="H40" s="216"/>
      <c r="I40" s="216"/>
      <c r="J40" s="216"/>
      <c r="K40" s="216"/>
      <c r="L40" s="217"/>
      <c r="M40" s="215"/>
      <c r="N40" s="216"/>
      <c r="O40" s="216"/>
      <c r="P40" s="217"/>
      <c r="Q40" s="83" t="s">
        <v>270</v>
      </c>
      <c r="R40" s="80" t="s">
        <v>271</v>
      </c>
      <c r="S40" s="81"/>
      <c r="T40" s="82"/>
    </row>
    <row r="41" spans="3:20" ht="28.25" customHeight="1" thickBot="1" x14ac:dyDescent="0.6">
      <c r="H41" s="69" t="s">
        <v>364</v>
      </c>
      <c r="M41" s="69" t="s">
        <v>364</v>
      </c>
      <c r="Q41" s="74"/>
      <c r="R41" s="74"/>
      <c r="S41" s="74"/>
      <c r="T41" s="74"/>
    </row>
    <row r="42" spans="3:20" ht="27.65" customHeight="1" thickBot="1" x14ac:dyDescent="0.6">
      <c r="C42" s="72" t="s">
        <v>256</v>
      </c>
      <c r="E42" s="72" t="s">
        <v>257</v>
      </c>
      <c r="G42" s="215"/>
      <c r="H42" s="216"/>
      <c r="I42" s="216"/>
      <c r="J42" s="216"/>
      <c r="K42" s="216"/>
      <c r="L42" s="217"/>
      <c r="M42" s="215"/>
      <c r="N42" s="216"/>
      <c r="O42" s="216"/>
      <c r="P42" s="217"/>
      <c r="Q42" s="83" t="s">
        <v>270</v>
      </c>
      <c r="R42" s="80" t="s">
        <v>271</v>
      </c>
      <c r="S42" s="81"/>
      <c r="T42" s="82"/>
    </row>
    <row r="43" spans="3:20" ht="27.65" customHeight="1" x14ac:dyDescent="0.55000000000000004"/>
    <row r="44" spans="3:20" ht="27.65" customHeight="1" thickBot="1" x14ac:dyDescent="0.6">
      <c r="C44" s="75" t="s">
        <v>24</v>
      </c>
    </row>
    <row r="45" spans="3:20" ht="91.75" customHeight="1" thickBot="1" x14ac:dyDescent="0.6">
      <c r="C45" s="232" t="s">
        <v>297</v>
      </c>
      <c r="D45" s="233"/>
      <c r="E45" s="233"/>
      <c r="F45" s="233"/>
      <c r="G45" s="233"/>
      <c r="H45" s="233"/>
      <c r="I45" s="233"/>
      <c r="J45" s="233"/>
      <c r="K45" s="233"/>
      <c r="L45" s="233"/>
      <c r="M45" s="233"/>
      <c r="N45" s="233"/>
      <c r="O45" s="233"/>
      <c r="P45" s="233"/>
      <c r="Q45" s="233"/>
      <c r="R45" s="233"/>
      <c r="S45" s="233"/>
      <c r="T45" s="234"/>
    </row>
    <row r="46" spans="3:20" ht="27.65" customHeight="1" thickBot="1" x14ac:dyDescent="0.6"/>
    <row r="47" spans="3:20" ht="27.65" customHeight="1" thickBot="1" x14ac:dyDescent="0.6">
      <c r="C47" s="72" t="s">
        <v>258</v>
      </c>
      <c r="D47" s="73"/>
      <c r="E47" s="171" t="s">
        <v>259</v>
      </c>
      <c r="F47" s="172"/>
      <c r="G47" s="172"/>
      <c r="H47" s="172"/>
      <c r="I47" s="172"/>
      <c r="J47" s="172"/>
      <c r="K47" s="172"/>
      <c r="L47" s="173"/>
    </row>
    <row r="48" spans="3:20" ht="27.65" customHeight="1" thickBot="1" x14ac:dyDescent="0.6"/>
    <row r="49" spans="3:20" ht="27.65" customHeight="1" thickBot="1" x14ac:dyDescent="0.6">
      <c r="C49" s="72" t="s">
        <v>260</v>
      </c>
      <c r="E49" s="72" t="s">
        <v>252</v>
      </c>
      <c r="G49" s="235" t="s">
        <v>261</v>
      </c>
      <c r="H49" s="236"/>
      <c r="I49" s="236"/>
      <c r="J49" s="236"/>
      <c r="K49" s="236"/>
      <c r="L49" s="237"/>
      <c r="M49" s="238" t="s">
        <v>262</v>
      </c>
      <c r="N49" s="239"/>
      <c r="O49" s="239"/>
      <c r="P49" s="240"/>
      <c r="Q49" s="215" t="s">
        <v>194</v>
      </c>
      <c r="R49" s="216"/>
      <c r="S49" s="216"/>
      <c r="T49" s="217"/>
    </row>
    <row r="50" spans="3:20" ht="27.65" customHeight="1" x14ac:dyDescent="0.55000000000000004">
      <c r="I50" s="241" t="s">
        <v>263</v>
      </c>
      <c r="J50" s="241"/>
      <c r="K50" s="241"/>
      <c r="L50" s="73" t="s">
        <v>46</v>
      </c>
      <c r="M50" s="73"/>
      <c r="N50" s="73"/>
      <c r="O50" s="76" t="s">
        <v>263</v>
      </c>
      <c r="P50" s="76" t="s">
        <v>46</v>
      </c>
    </row>
    <row r="51" spans="3:20" ht="27.65" customHeight="1" thickBot="1" x14ac:dyDescent="0.6">
      <c r="C51" s="75" t="s">
        <v>24</v>
      </c>
    </row>
    <row r="52" spans="3:20" ht="78" customHeight="1" thickBot="1" x14ac:dyDescent="0.6">
      <c r="C52" s="229" t="s">
        <v>264</v>
      </c>
      <c r="D52" s="230"/>
      <c r="E52" s="230"/>
      <c r="F52" s="230"/>
      <c r="G52" s="230"/>
      <c r="H52" s="230"/>
      <c r="I52" s="230"/>
      <c r="J52" s="230"/>
      <c r="K52" s="230"/>
      <c r="L52" s="230"/>
      <c r="M52" s="230"/>
      <c r="N52" s="230"/>
      <c r="O52" s="230"/>
      <c r="P52" s="230"/>
      <c r="Q52" s="230"/>
      <c r="R52" s="230"/>
      <c r="S52" s="230"/>
      <c r="T52" s="231"/>
    </row>
    <row r="53" spans="3:20" ht="56.4" customHeight="1" thickBot="1" x14ac:dyDescent="0.6">
      <c r="C53" s="232" t="s">
        <v>265</v>
      </c>
      <c r="D53" s="233"/>
      <c r="E53" s="233"/>
      <c r="F53" s="233"/>
      <c r="G53" s="233"/>
      <c r="H53" s="233"/>
      <c r="I53" s="233"/>
      <c r="J53" s="233"/>
      <c r="K53" s="233"/>
      <c r="L53" s="233"/>
      <c r="M53" s="233"/>
      <c r="N53" s="233"/>
      <c r="O53" s="233"/>
      <c r="P53" s="233"/>
      <c r="Q53" s="233"/>
      <c r="R53" s="233"/>
      <c r="S53" s="233"/>
      <c r="T53" s="234"/>
    </row>
    <row r="54" spans="3:20" ht="27.65" customHeight="1" collapsed="1" x14ac:dyDescent="0.55000000000000004"/>
  </sheetData>
  <mergeCells count="53">
    <mergeCell ref="Q8:R8"/>
    <mergeCell ref="B10:T10"/>
    <mergeCell ref="B12:T12"/>
    <mergeCell ref="B14:T14"/>
    <mergeCell ref="B2:H2"/>
    <mergeCell ref="I2:J2"/>
    <mergeCell ref="L2:T2"/>
    <mergeCell ref="B4:T4"/>
    <mergeCell ref="B5:T5"/>
    <mergeCell ref="C7:E7"/>
    <mergeCell ref="G7:I7"/>
    <mergeCell ref="Q7:R7"/>
    <mergeCell ref="C15:E15"/>
    <mergeCell ref="F15:J15"/>
    <mergeCell ref="B16:B18"/>
    <mergeCell ref="C16:E18"/>
    <mergeCell ref="F16:J18"/>
    <mergeCell ref="B29:T29"/>
    <mergeCell ref="L16:L18"/>
    <mergeCell ref="B19:B22"/>
    <mergeCell ref="C19:E22"/>
    <mergeCell ref="F19:J22"/>
    <mergeCell ref="K19:K22"/>
    <mergeCell ref="L19:L22"/>
    <mergeCell ref="K16:K18"/>
    <mergeCell ref="B23:B26"/>
    <mergeCell ref="C23:E26"/>
    <mergeCell ref="F23:J26"/>
    <mergeCell ref="K23:K26"/>
    <mergeCell ref="L23:L26"/>
    <mergeCell ref="M42:P42"/>
    <mergeCell ref="E31:L31"/>
    <mergeCell ref="G33:L33"/>
    <mergeCell ref="M33:P33"/>
    <mergeCell ref="Q33:T33"/>
    <mergeCell ref="G35:L35"/>
    <mergeCell ref="M35:P35"/>
    <mergeCell ref="C52:T52"/>
    <mergeCell ref="C53:T53"/>
    <mergeCell ref="J7:K7"/>
    <mergeCell ref="L7:O7"/>
    <mergeCell ref="L8:M8"/>
    <mergeCell ref="J8:K8"/>
    <mergeCell ref="C45:T45"/>
    <mergeCell ref="E47:L47"/>
    <mergeCell ref="G49:L49"/>
    <mergeCell ref="M49:P49"/>
    <mergeCell ref="Q49:T49"/>
    <mergeCell ref="I50:K50"/>
    <mergeCell ref="M37:P37"/>
    <mergeCell ref="G40:L40"/>
    <mergeCell ref="M40:P40"/>
    <mergeCell ref="G42:L42"/>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13</vt:i4>
      </vt:variant>
    </vt:vector>
  </HeadingPairs>
  <TitlesOfParts>
    <vt:vector size="23" baseType="lpstr">
      <vt:lpstr>演習の趣旨と利用方法</vt:lpstr>
      <vt:lpstr>A_EXCEL予算実務→</vt:lpstr>
      <vt:lpstr>A①_入力</vt:lpstr>
      <vt:lpstr>A②_出力</vt:lpstr>
      <vt:lpstr>B_予算会計システム→</vt:lpstr>
      <vt:lpstr>Ｂ①マスタ登録</vt:lpstr>
      <vt:lpstr>B①’期首BS等残高取込</vt:lpstr>
      <vt:lpstr>B①”期首債権債務の決済予定</vt:lpstr>
      <vt:lpstr>B②入力画面</vt:lpstr>
      <vt:lpstr>B③_予算仕訳</vt:lpstr>
      <vt:lpstr>A①_入力!Print_Area</vt:lpstr>
      <vt:lpstr>A②_出力!Print_Area</vt:lpstr>
      <vt:lpstr>'B①’’期首BS等残高取込'!Print_Area</vt:lpstr>
      <vt:lpstr>'B①”期首債権債務の決済予定'!Print_Area</vt:lpstr>
      <vt:lpstr>Ｂ①マスタ登録!Print_Area</vt:lpstr>
      <vt:lpstr>B②入力画面!Print_Area</vt:lpstr>
      <vt:lpstr>B③_予算仕訳!Print_Area</vt:lpstr>
      <vt:lpstr>演習の趣旨と利用方法!Print_Area</vt:lpstr>
      <vt:lpstr>A①_入力!Print_Titles</vt:lpstr>
      <vt:lpstr>A②_出力!Print_Titles</vt:lpstr>
      <vt:lpstr>Ｂ①マスタ登録!Print_Titles</vt:lpstr>
      <vt:lpstr>B②入力画面!Print_Titles</vt:lpstr>
      <vt:lpstr>B③_予算仕訳!Print_Titles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2021-10-28T01:32:01Z</cp:lastPrinted>
  <dcterms:created xsi:type="dcterms:W3CDTF">2021-09-20T04:00:10Z</dcterms:created>
  <dcterms:modified xsi:type="dcterms:W3CDTF">2021-11-20T10:59:07Z</dcterms:modified>
</cp:coreProperties>
</file>